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819" firstSheet="11" activeTab="12"/>
  </bookViews>
  <sheets>
    <sheet name="1-1华宁县一般公共预算收入情况表" sheetId="28" r:id="rId1"/>
    <sheet name="1-2华宁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本级一般公共预算支出表（州（市）对下转移支付项目）" sheetId="35" r:id="rId6"/>
    <sheet name="1-7华宁县分地区税收返还和转移支付预算表" sheetId="36" r:id="rId7"/>
    <sheet name="1-8华宁县县本级“三公”经费预算财政拨款情况统计表" sheetId="131" r:id="rId8"/>
    <sheet name="2-1华宁县政府性基金预算收入情况表" sheetId="54" r:id="rId9"/>
    <sheet name="2-2华宁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华宁县国有资本经营收入预算情况表" sheetId="108" r:id="rId14"/>
    <sheet name="3-2华宁县国有资本经营支出预算情况表" sheetId="109" r:id="rId15"/>
    <sheet name="3-3县本级国有资本经营收入预算情况表" sheetId="110" r:id="rId16"/>
    <sheet name="3-4县本级国有资本经营支出预算情况表（公开到项级）" sheetId="111" r:id="rId17"/>
    <sheet name="3-5 华宁县国有资本经营预算转移支付表 （分地区）" sheetId="129" r:id="rId18"/>
    <sheet name="3-6 国有资本经营预算转移支付表（分项目）" sheetId="130" r:id="rId19"/>
    <sheet name="4-1华宁县社会保险基金收入预算情况表" sheetId="113" r:id="rId20"/>
    <sheet name="4-2华宁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'1-1华宁县一般公共预算收入情况表'!$A$4:$F$41</definedName>
    <definedName name="_xlnm._FilterDatabase" localSheetId="1" hidden="1">'1-2华宁县一般公共预算支出情况表'!$A$3:$F$40</definedName>
    <definedName name="_xlnm._FilterDatabase" localSheetId="2" hidden="1">'1-3县本级一般公共预算收入情况表'!$A$3:$F$41</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'1-6本级一般公共预算支出表（州（市）对下转移支付项目）'!$A$3:$E$42</definedName>
    <definedName name="_xlnm._FilterDatabase" localSheetId="8" hidden="1">'2-1华宁县政府性基金预算收入情况表'!$A$3:$F$38</definedName>
    <definedName name="_xlnm._FilterDatabase" localSheetId="9" hidden="1">'2-2华宁县政府性基金预算支出情况表'!$A$3:$G$273</definedName>
    <definedName name="_xlnm._FilterDatabase" localSheetId="10" hidden="1">'2-3县本级政府性基金预算收入情况表'!$A$3:$F$37</definedName>
    <definedName name="_xlnm._FilterDatabase" localSheetId="11" hidden="1">'2-4县本级政府性基金预算支出情况表（公开到项级）'!$A$3:$G$279</definedName>
    <definedName name="_xlnm._FilterDatabase" localSheetId="13" hidden="1">'3-1华宁县国有资本经营收入预算情况表'!$A$3:$E$41</definedName>
    <definedName name="_xlnm._FilterDatabase" localSheetId="14" hidden="1">'3-2华宁县国有资本经营支出预算情况表'!$A$3:$E$28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'4-1华宁县社会保险基金收入预算情况表'!$A$3:$E$38</definedName>
    <definedName name="_xlnm._FilterDatabase" localSheetId="20" hidden="1">'4-2华宁县社会保险基金支出预算情况表'!$A$3:$E$22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'2-5本级政府性基金支出表（州（市）对下转移支付）'!$A$3:$E$19</definedName>
    <definedName name="_lst_r_地方财政预算表2015年全省汇总_10_科目编码名称">[2]_ESList!$A$1:$A$27</definedName>
    <definedName name="_xlnm.Print_Area" localSheetId="0">'1-1华宁县一般公共预算收入情况表'!$B$1:$E$41</definedName>
    <definedName name="_xlnm.Print_Area" localSheetId="1">'1-2华宁县一般公共预算支出情况表'!$B$1:$E$39</definedName>
    <definedName name="_xlnm.Print_Area" localSheetId="2">'1-3县本级一般公共预算收入情况表'!$B$1:$E$41</definedName>
    <definedName name="_xlnm.Print_Area" localSheetId="3">'1-4县本级一般公共预算支出情况表（公开到项级）'!$B$1:$E$1355</definedName>
    <definedName name="_xlnm.Print_Area" localSheetId="5">'1-6本级一般公共预算支出表（州（市）对下转移支付项目）'!$A$1:$C$42</definedName>
    <definedName name="_xlnm.Print_Area" localSheetId="6">'1-7华宁县分地区税收返还和转移支付预算表'!$A$1:$D$11</definedName>
    <definedName name="_xlnm.Print_Area" localSheetId="8">'2-1华宁县政府性基金预算收入情况表'!$B$1:$E$38</definedName>
    <definedName name="_xlnm.Print_Area" localSheetId="9">'2-2华宁县政府性基金预算支出情况表'!$B$1:$E$273</definedName>
    <definedName name="_xlnm.Print_Area" localSheetId="10">'2-3县本级政府性基金预算收入情况表'!$B$1:$E$37</definedName>
    <definedName name="_xlnm.Print_Area" localSheetId="11">'2-4县本级政府性基金预算支出情况表（公开到项级）'!$B$1:$E$279</definedName>
    <definedName name="_xlnm.Print_Area" localSheetId="12">'2-5本级政府性基金支出表（州（市）对下转移支付）'!$A$1:$D$16</definedName>
    <definedName name="_xlnm.Print_Titles" localSheetId="0">'1-1华宁县一般公共预算收入情况表'!$2:$4</definedName>
    <definedName name="_xlnm.Print_Titles" localSheetId="1">'1-2华宁县一般公共预算支出情况表'!$1:$3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'1-6本级一般公共预算支出表（州（市）对下转移支付项目）'!$1:$3</definedName>
    <definedName name="_xlnm.Print_Titles" localSheetId="6">'1-7华宁县分地区税收返还和转移支付预算表'!$1:$3</definedName>
    <definedName name="_xlnm.Print_Titles" localSheetId="8">'2-1华宁县政府性基金预算收入情况表'!$1:$3</definedName>
    <definedName name="_xlnm.Print_Titles" localSheetId="9">'2-2华宁县政府性基金预算支出情况表'!$1:$3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'3-1华宁县国有资本经营收入预算情况表'!$A$1:$D$41</definedName>
    <definedName name="_xlnm.Print_Titles" localSheetId="13">'3-1华宁县国有资本经营收入预算情况表'!$1:$3</definedName>
    <definedName name="专项收入年初预算数" localSheetId="13">#REF!</definedName>
    <definedName name="专项收入全年预计数" localSheetId="13">#REF!</definedName>
    <definedName name="_xlnm.Print_Area" localSheetId="14">'3-2华宁县国有资本经营支出预算情况表'!$A$1:$D$28</definedName>
    <definedName name="_xlnm.Print_Titles" localSheetId="14">'3-2华宁县国有资本经营支出预算情况表'!$1:$3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'4-1华宁县社会保险基金收入预算情况表'!$A$1:$D$38</definedName>
    <definedName name="_xlnm.Print_Titles" localSheetId="19">'4-1华宁县社会保险基金收入预算情况表'!$1:$3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'4-2华宁县社会保险基金支出预算情况表'!$A$1:$D$22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Area" localSheetId="18">'3-6 国有资本经营预算转移支付表（分项目）'!$A$1:$B$20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<sst xmlns="http://schemas.openxmlformats.org/spreadsheetml/2006/main" count="3684" uniqueCount="2174">
  <si>
    <t>附件1</t>
  </si>
  <si>
    <t>1-1  2025年华宁县一般公共预算收入情况表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</si>
  <si>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</si>
  <si>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</si>
  <si>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</si>
  <si>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</si>
  <si>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</si>
  <si>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</si>
  <si>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</si>
  <si>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</si>
  <si>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</si>
  <si>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</si>
  <si>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</si>
  <si>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</si>
  <si>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</si>
  <si>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</si>
  <si>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</si>
  <si>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</si>
  <si>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</si>
  <si>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</si>
  <si>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</si>
  <si>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</si>
  <si>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</si>
  <si>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</si>
  <si>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</si>
  <si>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</si>
  <si>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</si>
  <si>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</si>
  <si>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</si>
  <si>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</si>
  <si>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</si>
  <si>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</si>
  <si>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</si>
  <si>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</si>
  <si>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</si>
  <si>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</si>
  <si>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</si>
  <si>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</si>
  <si>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</si>
  <si>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</si>
  <si>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</si>
  <si>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</si>
  <si>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</si>
  <si>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</si>
  <si>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</si>
  <si>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</si>
  <si>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</si>
  <si>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</si>
  <si>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</si>
  <si>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</si>
  <si>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</si>
  <si>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</si>
  <si>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</si>
  <si>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</si>
  <si>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</si>
  <si>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</si>
  <si>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</si>
  <si>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</si>
  <si>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</si>
  <si>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</si>
  <si>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</si>
  <si>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</si>
  <si>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</si>
  <si>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</si>
  <si>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</si>
  <si>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</si>
  <si>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</si>
  <si>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</si>
  <si>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</si>
  <si>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</si>
  <si>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</si>
  <si>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</si>
  <si>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</si>
  <si>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</si>
  <si>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</si>
  <si>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</si>
  <si>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</si>
  <si>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</si>
  <si>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</si>
  <si>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</si>
  <si>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</si>
  <si>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</si>
  <si>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</si>
  <si>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</si>
  <si>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</si>
  <si>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</si>
  <si>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</si>
  <si>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</si>
  <si>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</si>
  <si>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</si>
  <si>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</si>
  <si>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</si>
  <si>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</si>
  <si>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</si>
  <si>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</si>
  <si>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</si>
  <si>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</si>
  <si>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</si>
  <si>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</si>
  <si>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</si>
  <si>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</si>
  <si>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</si>
  <si>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</si>
  <si>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</si>
  <si>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</si>
  <si>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</si>
  <si>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</si>
  <si>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</si>
  <si>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</si>
  <si>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</si>
  <si>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</si>
  <si>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</si>
  <si>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</si>
  <si>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</si>
  <si>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</si>
  <si>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</si>
  <si>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</si>
  <si>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</si>
  <si>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</si>
  <si>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</si>
  <si>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</si>
  <si>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</si>
  <si>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</si>
  <si>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</si>
  <si>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</si>
  <si>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</si>
  <si>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</si>
  <si>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</si>
  <si>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</si>
  <si>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</si>
  <si>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2025年县本级一般公共预算收入情况表</t>
  </si>
  <si>
    <t>2024年预算数</t>
  </si>
  <si>
    <t>比上年预算数增长%</t>
  </si>
  <si>
    <r>
      <rPr>
        <sz val="14"/>
        <rFont val="宋体"/>
        <charset val="134"/>
      </rPr>
      <t>10199</t>
    </r>
  </si>
  <si>
    <t>县本级一般公共预算收入</t>
  </si>
  <si>
    <t xml:space="preserve">   上解收入</t>
  </si>
  <si>
    <t>1-3  2025年县本级一般公共预算支出情况表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</si>
  <si>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</si>
  <si>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</si>
  <si>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</si>
  <si>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</si>
  <si>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</si>
  <si>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</si>
  <si>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</si>
  <si>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</si>
  <si>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</si>
  <si>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</si>
  <si>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</si>
  <si>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</si>
  <si>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</si>
  <si>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</si>
  <si>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</si>
  <si>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</si>
  <si>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</si>
  <si>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</si>
  <si>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</si>
  <si>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</si>
  <si>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</si>
  <si>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</si>
  <si>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</si>
  <si>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</si>
  <si>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</si>
  <si>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</si>
  <si>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</si>
  <si>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</si>
  <si>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</si>
  <si>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</si>
  <si>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</si>
  <si>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</si>
  <si>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</si>
  <si>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</si>
  <si>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</si>
  <si>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</si>
  <si>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</si>
  <si>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</si>
  <si>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</si>
  <si>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</si>
  <si>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</si>
  <si>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</si>
  <si>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</si>
  <si>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</si>
  <si>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</si>
  <si>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</si>
  <si>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</si>
  <si>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</si>
  <si>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</si>
  <si>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</si>
  <si>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</si>
  <si>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</si>
  <si>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</si>
  <si>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</si>
  <si>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</si>
  <si>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</si>
  <si>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</si>
  <si>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</si>
  <si>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</si>
  <si>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</si>
  <si>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</si>
  <si>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</si>
  <si>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</si>
  <si>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</si>
  <si>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</si>
  <si>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</si>
  <si>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</si>
  <si>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</si>
  <si>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</si>
  <si>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</si>
  <si>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</si>
  <si>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</si>
  <si>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</si>
  <si>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</si>
  <si>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</si>
  <si>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</si>
  <si>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</si>
  <si>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</si>
  <si>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</si>
  <si>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</si>
  <si>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</si>
  <si>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</si>
  <si>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</si>
  <si>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</si>
  <si>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</si>
  <si>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</si>
  <si>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</si>
  <si>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</si>
  <si>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</si>
  <si>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</si>
  <si>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</si>
  <si>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</si>
  <si>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</si>
  <si>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</si>
  <si>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</si>
  <si>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</si>
  <si>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</si>
  <si>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</si>
  <si>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</si>
  <si>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</si>
  <si>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</si>
  <si>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</si>
  <si>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</si>
  <si>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</si>
  <si>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</si>
  <si>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</si>
  <si>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</si>
  <si>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</si>
  <si>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</si>
  <si>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</si>
  <si>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</si>
  <si>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</si>
  <si>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</si>
  <si>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</si>
  <si>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</si>
  <si>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</si>
  <si>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</si>
  <si>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</si>
  <si>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</si>
  <si>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</si>
  <si>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</si>
  <si>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</si>
  <si>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</si>
  <si>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</si>
  <si>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</si>
  <si>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</si>
  <si>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</si>
  <si>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</si>
  <si>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</si>
  <si>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</si>
  <si>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</si>
  <si>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</si>
  <si>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</si>
  <si>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</si>
  <si>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</si>
  <si>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</si>
  <si>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</si>
  <si>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</si>
  <si>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</si>
  <si>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</si>
  <si>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</si>
  <si>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</si>
  <si>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县对下专项转移支付补助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</si>
  <si>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</si>
  <si>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</si>
  <si>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</si>
  <si>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</si>
  <si>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</si>
  <si>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</si>
  <si>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</si>
  <si>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</si>
  <si>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</si>
  <si>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</si>
  <si>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</si>
  <si>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</si>
  <si>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</si>
  <si>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</si>
  <si>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</si>
  <si>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</si>
  <si>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</si>
  <si>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</si>
  <si>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</si>
  <si>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</si>
  <si>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</si>
  <si>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</si>
  <si>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</si>
  <si>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</si>
  <si>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</si>
  <si>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</si>
  <si>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</si>
  <si>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</si>
  <si>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</si>
  <si>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</si>
  <si>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</si>
  <si>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</si>
  <si>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</si>
  <si>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</si>
  <si>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</si>
  <si>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</si>
  <si>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</si>
  <si>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</si>
  <si>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</si>
  <si>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</si>
  <si>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</si>
  <si>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</si>
  <si>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</si>
  <si>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</si>
  <si>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</si>
  <si>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</si>
  <si>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</si>
  <si>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</si>
  <si>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</si>
  <si>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</si>
  <si>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</si>
  <si>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</si>
  <si>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</si>
  <si>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</si>
  <si>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</si>
  <si>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</si>
  <si>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</si>
  <si>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</si>
  <si>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</si>
  <si>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</si>
  <si>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</si>
  <si>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</si>
  <si>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</si>
  <si>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</si>
  <si>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</si>
  <si>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</si>
  <si>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</si>
  <si>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</si>
  <si>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</si>
  <si>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</si>
  <si>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</si>
  <si>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</si>
  <si>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</si>
  <si>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</si>
  <si>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</si>
  <si>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县对下一般性转移支付补助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</si>
  <si>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</si>
  <si>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</si>
  <si>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</si>
  <si>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</si>
  <si>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</si>
  <si>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</si>
  <si>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</si>
  <si>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</si>
  <si>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</si>
  <si>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</si>
  <si>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</si>
  <si>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</si>
  <si>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</si>
  <si>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</si>
  <si>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</si>
  <si>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</si>
  <si>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</si>
  <si>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</si>
  <si>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</si>
  <si>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</si>
  <si>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</si>
  <si>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</si>
  <si>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</si>
  <si>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</si>
  <si>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</si>
  <si>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</si>
  <si>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</si>
  <si>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</si>
  <si>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</si>
  <si>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</si>
  <si>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</si>
  <si>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</si>
  <si>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</si>
  <si>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</si>
  <si>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</si>
  <si>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</si>
  <si>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</si>
  <si>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</si>
  <si>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</si>
  <si>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</si>
  <si>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</si>
  <si>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</si>
  <si>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</si>
  <si>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</si>
  <si>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</si>
  <si>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</si>
  <si>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</si>
  <si>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</si>
  <si>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</si>
  <si>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</si>
  <si>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</si>
  <si>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</si>
  <si>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县对下一般性转移支付补助（义务教育）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</si>
  <si>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</si>
  <si>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</si>
  <si>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</si>
  <si>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</si>
  <si>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</si>
  <si>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</si>
  <si>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</si>
  <si>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</si>
  <si>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</si>
  <si>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</si>
  <si>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</si>
  <si>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</si>
  <si>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</si>
  <si>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</si>
  <si>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</si>
  <si>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</si>
  <si>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</si>
  <si>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</si>
  <si>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</si>
  <si>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</si>
  <si>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</si>
  <si>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</si>
  <si>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</si>
  <si>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</si>
  <si>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</si>
  <si>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</si>
  <si>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</si>
  <si>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</si>
  <si>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</si>
  <si>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</si>
  <si>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</si>
  <si>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</si>
  <si>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</si>
  <si>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</si>
  <si>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</si>
  <si>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</si>
  <si>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</si>
  <si>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</si>
  <si>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</si>
  <si>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</si>
  <si>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</si>
  <si>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</si>
  <si>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</si>
  <si>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</si>
  <si>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</si>
  <si>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</si>
  <si>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</si>
  <si>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</si>
  <si>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</si>
  <si>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</si>
  <si>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</si>
  <si>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</si>
  <si>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</si>
  <si>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</si>
  <si>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</si>
  <si>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</si>
  <si>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</si>
  <si>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</si>
  <si>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</si>
  <si>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</si>
  <si>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</si>
  <si>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</si>
  <si>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</si>
  <si>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</si>
  <si>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</si>
  <si>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</si>
  <si>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</si>
  <si>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</si>
  <si>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</si>
  <si>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</si>
  <si>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</si>
  <si>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</si>
  <si>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</si>
  <si>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</si>
  <si>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</si>
  <si>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</si>
  <si>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</si>
  <si>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</si>
  <si>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</si>
  <si>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</si>
  <si>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</si>
  <si>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</si>
  <si>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</si>
  <si>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</si>
  <si>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</si>
  <si>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</si>
  <si>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</si>
  <si>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</si>
  <si>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</si>
  <si>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</si>
  <si>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</si>
  <si>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</si>
  <si>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</si>
  <si>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</si>
  <si>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</si>
  <si>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</si>
  <si>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</si>
  <si>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</si>
  <si>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</si>
  <si>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</si>
  <si>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</si>
  <si>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</si>
  <si>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</si>
  <si>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</si>
  <si>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</si>
  <si>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</si>
  <si>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</si>
  <si>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</si>
  <si>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</si>
  <si>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</si>
  <si>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</si>
  <si>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</si>
  <si>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</si>
  <si>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</si>
  <si>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</si>
  <si>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</si>
  <si>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</si>
  <si>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</si>
  <si>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</si>
  <si>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</si>
  <si>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</si>
  <si>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</si>
  <si>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</si>
  <si>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</si>
  <si>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</si>
  <si>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</si>
  <si>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</si>
  <si>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</si>
  <si>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</si>
  <si>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</si>
  <si>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</si>
  <si>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</si>
  <si>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</si>
  <si>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</si>
  <si>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</si>
  <si>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</si>
  <si>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</si>
  <si>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</si>
  <si>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</si>
  <si>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</si>
  <si>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</si>
  <si>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</si>
  <si>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</si>
  <si>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</si>
  <si>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</si>
  <si>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</si>
  <si>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</si>
  <si>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</si>
  <si>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</si>
  <si>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</si>
  <si>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</si>
  <si>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</si>
  <si>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</si>
  <si>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</si>
  <si>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</si>
  <si>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</si>
  <si>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</si>
  <si>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</si>
  <si>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</si>
  <si>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</si>
  <si>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</si>
  <si>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</si>
  <si>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</si>
  <si>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</si>
  <si>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</si>
  <si>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</si>
  <si>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</si>
  <si>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</si>
  <si>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</si>
  <si>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</si>
  <si>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</si>
  <si>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</si>
  <si>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</si>
  <si>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</si>
  <si>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</si>
  <si>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</si>
  <si>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</si>
  <si>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</si>
  <si>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</si>
  <si>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</si>
  <si>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</si>
  <si>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</si>
  <si>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</si>
  <si>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</si>
  <si>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</si>
  <si>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</si>
  <si>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</si>
  <si>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</si>
  <si>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</si>
  <si>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</si>
  <si>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</si>
  <si>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</si>
  <si>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</si>
  <si>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</si>
  <si>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</si>
  <si>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</si>
  <si>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</si>
  <si>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</si>
  <si>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</si>
  <si>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县对下一般性转移支付补助（基本养老保险和低保）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</si>
  <si>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</si>
  <si>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</si>
  <si>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</si>
  <si>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</si>
  <si>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</si>
  <si>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</si>
  <si>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</si>
  <si>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</si>
  <si>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</si>
  <si>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</si>
  <si>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</si>
  <si>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</si>
  <si>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</si>
  <si>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</si>
  <si>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</si>
  <si>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</si>
  <si>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</si>
  <si>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</si>
  <si>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</si>
  <si>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</si>
  <si>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</si>
  <si>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</si>
  <si>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</si>
  <si>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</si>
  <si>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</si>
  <si>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</si>
  <si>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</si>
  <si>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</si>
  <si>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</si>
  <si>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</si>
  <si>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</si>
  <si>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</si>
  <si>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</si>
  <si>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</si>
  <si>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</si>
  <si>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</si>
  <si>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</si>
  <si>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</si>
  <si>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</si>
  <si>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</si>
  <si>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</si>
  <si>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</si>
  <si>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</si>
  <si>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</si>
  <si>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</si>
  <si>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</si>
  <si>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</si>
  <si>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</si>
  <si>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</si>
  <si>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</si>
  <si>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</si>
  <si>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</si>
  <si>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</si>
  <si>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</si>
  <si>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</si>
  <si>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</si>
  <si>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</si>
  <si>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</si>
  <si>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</si>
  <si>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</si>
  <si>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</si>
  <si>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</si>
  <si>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</si>
  <si>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</si>
  <si>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</si>
  <si>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</si>
  <si>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</si>
  <si>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</si>
  <si>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</si>
  <si>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</si>
  <si>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</si>
  <si>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</si>
  <si>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</si>
  <si>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</si>
  <si>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</si>
  <si>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</si>
  <si>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</si>
  <si>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</si>
  <si>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</si>
  <si>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</si>
  <si>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</si>
  <si>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</si>
  <si>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</si>
  <si>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</si>
  <si>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</si>
  <si>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</si>
  <si>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</si>
  <si>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</si>
  <si>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</si>
  <si>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</si>
  <si>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</si>
  <si>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</si>
  <si>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</si>
  <si>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</si>
  <si>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</si>
  <si>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</si>
  <si>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</si>
  <si>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</si>
  <si>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</si>
  <si>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</si>
  <si>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</si>
  <si>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</si>
  <si>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</si>
  <si>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</si>
  <si>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</si>
  <si>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</si>
  <si>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</si>
  <si>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</si>
  <si>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</si>
  <si>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</si>
  <si>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</si>
  <si>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</si>
  <si>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</si>
  <si>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</si>
  <si>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</si>
  <si>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</si>
  <si>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</si>
  <si>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</si>
  <si>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</si>
  <si>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</si>
  <si>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</si>
  <si>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</si>
  <si>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</si>
  <si>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</si>
  <si>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</si>
  <si>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</si>
  <si>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</si>
  <si>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</si>
  <si>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</si>
  <si>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</si>
  <si>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</si>
  <si>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</si>
  <si>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</si>
  <si>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</si>
  <si>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</si>
  <si>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</si>
  <si>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</si>
  <si>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</si>
  <si>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</si>
  <si>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</si>
  <si>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</si>
  <si>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</si>
  <si>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</si>
  <si>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</si>
  <si>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</si>
  <si>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</si>
  <si>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</si>
  <si>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</si>
  <si>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</si>
  <si>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</si>
  <si>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</si>
  <si>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</si>
  <si>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</si>
  <si>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</si>
  <si>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</si>
  <si>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</si>
  <si>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</si>
  <si>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</si>
  <si>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</si>
  <si>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</si>
  <si>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</si>
  <si>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</si>
  <si>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</si>
  <si>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</si>
  <si>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</si>
  <si>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</si>
  <si>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</si>
  <si>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</si>
  <si>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</si>
  <si>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</si>
  <si>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</si>
  <si>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</si>
  <si>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</si>
  <si>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</si>
  <si>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</si>
  <si>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</si>
  <si>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</si>
  <si>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</si>
  <si>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</si>
  <si>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</si>
  <si>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</si>
  <si>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</si>
  <si>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</si>
  <si>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</si>
  <si>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</si>
  <si>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</si>
  <si>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</si>
  <si>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</si>
  <si>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</si>
  <si>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</si>
  <si>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</si>
  <si>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</si>
  <si>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</si>
  <si>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</si>
  <si>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</si>
  <si>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</si>
  <si>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</si>
  <si>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</si>
  <si>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</si>
  <si>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</si>
  <si>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</si>
  <si>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</si>
  <si>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</si>
  <si>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</si>
  <si>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</si>
  <si>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</si>
  <si>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</si>
  <si>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</si>
  <si>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</si>
  <si>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</si>
  <si>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</si>
  <si>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</si>
  <si>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</si>
  <si>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</si>
  <si>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</si>
  <si>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</si>
  <si>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</si>
  <si>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</si>
  <si>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</si>
  <si>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</si>
  <si>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</si>
  <si>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</si>
  <si>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</si>
  <si>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</si>
  <si>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</si>
  <si>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</si>
  <si>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</si>
  <si>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</si>
  <si>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</si>
  <si>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</si>
  <si>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</si>
  <si>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</si>
  <si>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</si>
  <si>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</si>
  <si>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</si>
  <si>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</si>
  <si>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</si>
  <si>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</si>
  <si>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</si>
  <si>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</si>
  <si>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</si>
  <si>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</si>
  <si>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</si>
  <si>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</si>
  <si>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</si>
  <si>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</si>
  <si>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</si>
  <si>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</si>
  <si>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</si>
  <si>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</si>
  <si>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</si>
  <si>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</si>
  <si>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</si>
  <si>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县对下一般性转移支付补助（农村综合改革）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</si>
  <si>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</si>
  <si>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</si>
  <si>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</si>
  <si>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</si>
  <si>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</si>
  <si>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</si>
  <si>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</si>
  <si>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</si>
  <si>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</si>
  <si>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</si>
  <si>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</si>
  <si>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</si>
  <si>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</si>
  <si>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</si>
  <si>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</si>
  <si>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</si>
  <si>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</si>
  <si>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</si>
  <si>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</si>
  <si>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</si>
  <si>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</si>
  <si>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</si>
  <si>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</si>
  <si>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</si>
  <si>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</si>
  <si>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</si>
  <si>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</si>
  <si>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</si>
  <si>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</si>
  <si>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</si>
  <si>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</si>
  <si>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</si>
  <si>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</si>
  <si>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</si>
  <si>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</si>
  <si>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</si>
  <si>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</si>
  <si>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</si>
  <si>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</si>
  <si>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</si>
  <si>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</si>
  <si>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</si>
  <si>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</si>
  <si>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</si>
  <si>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</si>
  <si>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</si>
  <si>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</si>
  <si>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</si>
  <si>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</si>
  <si>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</si>
  <si>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</si>
  <si>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</si>
  <si>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</si>
  <si>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</si>
  <si>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</si>
  <si>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</si>
  <si>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</si>
  <si>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</si>
  <si>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</si>
  <si>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</si>
  <si>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</si>
  <si>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</si>
  <si>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</si>
  <si>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</si>
  <si>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</si>
  <si>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</si>
  <si>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</si>
  <si>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</si>
  <si>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</si>
  <si>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</si>
  <si>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</si>
  <si>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</si>
  <si>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</si>
  <si>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</si>
  <si>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</si>
  <si>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</si>
  <si>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</si>
  <si>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</si>
  <si>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</si>
  <si>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</si>
  <si>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</si>
  <si>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</si>
  <si>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</si>
  <si>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</si>
  <si>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</si>
  <si>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</si>
  <si>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</si>
  <si>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</si>
  <si>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</si>
  <si>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</si>
  <si>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</si>
  <si>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</si>
  <si>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</si>
  <si>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</si>
  <si>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</si>
  <si>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</si>
  <si>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</si>
  <si>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</si>
  <si>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</si>
  <si>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</si>
  <si>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</si>
  <si>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</si>
  <si>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</si>
  <si>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</si>
  <si>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</si>
  <si>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</si>
  <si>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</si>
  <si>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</si>
  <si>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</si>
  <si>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</si>
  <si>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</si>
  <si>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</si>
  <si>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</si>
  <si>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</si>
  <si>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</si>
  <si>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</si>
  <si>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</si>
  <si>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</si>
  <si>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</si>
  <si>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</si>
  <si>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</si>
  <si>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</si>
  <si>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</si>
  <si>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</si>
  <si>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</si>
  <si>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</si>
  <si>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</si>
  <si>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</si>
  <si>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</si>
  <si>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</si>
  <si>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</si>
  <si>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</si>
  <si>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</si>
  <si>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</si>
  <si>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</si>
  <si>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</si>
  <si>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</si>
  <si>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</si>
  <si>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</si>
  <si>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</si>
  <si>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</si>
  <si>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</si>
  <si>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</si>
  <si>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</si>
  <si>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</si>
  <si>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</si>
  <si>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</si>
  <si>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</si>
  <si>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</si>
  <si>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</si>
  <si>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</si>
  <si>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</si>
  <si>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</si>
  <si>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</si>
  <si>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</si>
  <si>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</si>
  <si>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</si>
  <si>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</si>
  <si>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</si>
  <si>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</si>
  <si>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</si>
  <si>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</si>
  <si>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</si>
  <si>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</si>
  <si>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</si>
  <si>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</si>
  <si>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</si>
  <si>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</si>
  <si>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</si>
  <si>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</si>
  <si>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</si>
  <si>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</si>
  <si>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</si>
  <si>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</si>
  <si>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</si>
  <si>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</si>
  <si>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</si>
  <si>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</si>
  <si>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</si>
  <si>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</si>
  <si>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</si>
  <si>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</si>
  <si>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</si>
  <si>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</si>
  <si>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</si>
  <si>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</si>
  <si>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</si>
  <si>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</si>
  <si>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</si>
  <si>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</si>
  <si>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</si>
  <si>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</si>
  <si>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</si>
  <si>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</si>
  <si>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</si>
  <si>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</si>
  <si>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</si>
  <si>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</si>
  <si>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</si>
  <si>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</si>
  <si>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</si>
  <si>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</si>
  <si>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</si>
  <si>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</si>
  <si>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</si>
  <si>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</si>
  <si>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</si>
  <si>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</si>
  <si>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</si>
  <si>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</si>
  <si>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</si>
  <si>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</si>
  <si>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</si>
  <si>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</si>
  <si>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</si>
  <si>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</si>
  <si>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</si>
  <si>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</si>
  <si>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</si>
  <si>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</si>
  <si>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</si>
  <si>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</si>
  <si>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</si>
  <si>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</si>
  <si>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</si>
  <si>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</si>
  <si>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</si>
  <si>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</si>
  <si>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</si>
  <si>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</si>
  <si>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</si>
  <si>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</si>
  <si>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</si>
  <si>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</si>
  <si>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</si>
  <si>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</si>
  <si>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</si>
  <si>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</si>
  <si>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</si>
  <si>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</si>
  <si>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</si>
  <si>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</si>
  <si>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</si>
  <si>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</si>
  <si>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</si>
  <si>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</si>
  <si>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</si>
  <si>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</si>
  <si>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</si>
  <si>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</si>
  <si>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</si>
  <si>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</si>
  <si>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</si>
  <si>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</si>
  <si>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</si>
  <si>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</si>
  <si>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</si>
  <si>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</si>
  <si>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</si>
  <si>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</si>
  <si>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</si>
  <si>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</si>
  <si>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</si>
  <si>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</si>
  <si>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</si>
  <si>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</si>
  <si>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</si>
  <si>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</si>
  <si>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</si>
  <si>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</si>
  <si>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</si>
  <si>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</si>
  <si>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</si>
  <si>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</si>
  <si>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</si>
  <si>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</si>
  <si>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</si>
  <si>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</si>
  <si>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</si>
  <si>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</si>
  <si>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</si>
  <si>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</si>
  <si>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</si>
  <si>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</si>
  <si>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</si>
  <si>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</si>
  <si>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</si>
  <si>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</si>
  <si>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</si>
  <si>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</si>
  <si>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</si>
  <si>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</si>
  <si>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</si>
  <si>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</si>
  <si>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</si>
  <si>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</si>
  <si>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</si>
  <si>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</si>
  <si>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</si>
  <si>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</si>
  <si>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</si>
  <si>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</si>
  <si>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</si>
  <si>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县本级一般公共预算支出</t>
  </si>
  <si>
    <t>1-5  2025年华宁县县本级一般公共预算政府预算经济分类表（基本支出）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</si>
  <si>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</si>
  <si>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</si>
  <si>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</si>
  <si>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</si>
  <si>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</si>
  <si>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</si>
  <si>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</si>
  <si>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</si>
  <si>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</si>
  <si>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</si>
  <si>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</si>
  <si>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</si>
  <si>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</si>
  <si>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</si>
  <si>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</si>
  <si>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</si>
  <si>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</si>
  <si>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</si>
  <si>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</si>
  <si>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</si>
  <si>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</si>
  <si>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</si>
  <si>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</si>
  <si>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</si>
  <si>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</si>
  <si>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</si>
  <si>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</si>
  <si>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</si>
  <si>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</si>
  <si>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2025年华宁县县本级一般公共预算支出表(县对下转移支付项目)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</si>
  <si>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</si>
  <si>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</si>
  <si>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</si>
  <si>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</si>
  <si>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</si>
  <si>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</si>
  <si>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</si>
  <si>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</si>
  <si>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</si>
  <si>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</si>
  <si>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</si>
  <si>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</si>
  <si>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</si>
  <si>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</si>
  <si>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</si>
  <si>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</si>
  <si>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</si>
  <si>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</si>
  <si>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</si>
  <si>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</si>
  <si>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</si>
  <si>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</si>
  <si>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</si>
  <si>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</si>
  <si>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2025年华宁县分地区税收返还和转移支付预算表</t>
  </si>
  <si>
    <t>乡镇（街道）</t>
  </si>
  <si>
    <t>税收返还</t>
  </si>
  <si>
    <t>转移支付</t>
  </si>
  <si>
    <t>一、提前下达数</t>
  </si>
  <si>
    <t>宁州街道</t>
  </si>
  <si>
    <t xml:space="preserve"> </t>
  </si>
  <si>
    <t>青龙镇</t>
  </si>
  <si>
    <t>盘溪镇</t>
  </si>
  <si>
    <t>华溪镇</t>
  </si>
  <si>
    <t>通红甸乡</t>
  </si>
  <si>
    <t>二、预算数</t>
  </si>
  <si>
    <t>注：华宁县无分地区税收返还和转移支付预算。</t>
  </si>
  <si>
    <t>1-8  2025年华宁县县本级“三公”经费预算财政拨款情况统计表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</si>
  <si>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</si>
  <si>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</si>
  <si>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</si>
  <si>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</si>
  <si>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</si>
  <si>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</si>
  <si>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</si>
  <si>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</si>
  <si>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玉溪市严格贯彻落实《党政机关厉行节约反对浪费条例》，牢固树立过紧日子的思想，按照《云南省财政厅关于进一步从严控“三公”经费的通知》严肃财经纪律，不断完善厉行节约、反对浪费制度体系，从严控制因公出国（境）费、公务用车购置及运行维护费、公务接待费，努力降低公务活动成本。严格预算约束，按照“先有预算、后有支出”的原则将“三公”经费全部纳入预算管理。要求2025年“三公”经费预算和上年预算数相比，按照只减不增的原则，编制预算。</t>
  </si>
  <si>
    <t>2-1 2025年华宁县政府性基金预算收入情况表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</si>
  <si>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</si>
  <si>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</si>
  <si>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</si>
  <si>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</si>
  <si>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</si>
  <si>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</si>
  <si>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</si>
  <si>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</si>
  <si>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</si>
  <si>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</si>
  <si>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</si>
  <si>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</si>
  <si>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</si>
  <si>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</si>
  <si>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</si>
  <si>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</si>
  <si>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</si>
  <si>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</si>
  <si>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</si>
  <si>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</si>
  <si>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</si>
  <si>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</si>
  <si>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</si>
  <si>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</si>
  <si>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</si>
  <si>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</si>
  <si>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</si>
  <si>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</si>
  <si>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</si>
  <si>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</si>
  <si>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</si>
  <si>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</si>
  <si>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</si>
  <si>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</si>
  <si>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</si>
  <si>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</si>
  <si>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</si>
  <si>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</si>
  <si>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</si>
  <si>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</si>
  <si>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</si>
  <si>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</si>
  <si>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</si>
  <si>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</si>
  <si>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</si>
  <si>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</si>
  <si>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</si>
  <si>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</si>
  <si>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</si>
  <si>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</si>
  <si>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</si>
  <si>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</si>
  <si>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</si>
  <si>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2025年华宁县政府性基金预算支出情况表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</si>
  <si>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</si>
  <si>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</si>
  <si>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</si>
  <si>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</si>
  <si>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</si>
  <si>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</si>
  <si>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</si>
  <si>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</si>
  <si>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</si>
  <si>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</si>
  <si>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</si>
  <si>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</si>
  <si>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</si>
  <si>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</si>
  <si>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</si>
  <si>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</si>
  <si>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</si>
  <si>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</si>
  <si>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</si>
  <si>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</si>
  <si>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</si>
  <si>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</si>
  <si>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</si>
  <si>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</si>
  <si>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</si>
  <si>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</si>
  <si>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</si>
  <si>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</si>
  <si>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</si>
  <si>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</si>
  <si>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</si>
  <si>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</si>
  <si>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</si>
  <si>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</si>
  <si>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</si>
  <si>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</si>
  <si>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</si>
  <si>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</si>
  <si>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</si>
  <si>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</si>
  <si>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</si>
  <si>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</si>
  <si>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</si>
  <si>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</si>
  <si>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</si>
  <si>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</si>
  <si>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</si>
  <si>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</si>
  <si>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</si>
  <si>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</si>
  <si>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</si>
  <si>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</si>
  <si>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</si>
  <si>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</si>
  <si>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</si>
  <si>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</si>
  <si>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</si>
  <si>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</si>
  <si>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</si>
  <si>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</si>
  <si>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</si>
  <si>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</si>
  <si>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</si>
  <si>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</si>
  <si>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</si>
  <si>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</si>
  <si>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</si>
  <si>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</si>
  <si>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</si>
  <si>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</si>
  <si>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</si>
  <si>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</si>
  <si>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</si>
  <si>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</si>
  <si>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</si>
  <si>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</si>
  <si>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</si>
  <si>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</si>
  <si>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</si>
  <si>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</si>
  <si>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</si>
  <si>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</si>
  <si>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</si>
  <si>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</si>
  <si>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</si>
  <si>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</si>
  <si>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</si>
  <si>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</si>
  <si>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</si>
  <si>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</si>
  <si>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</si>
  <si>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</si>
  <si>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</si>
  <si>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</si>
  <si>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</si>
  <si>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</si>
  <si>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</si>
  <si>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</si>
  <si>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</si>
  <si>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</si>
  <si>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</si>
  <si>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</si>
  <si>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</si>
  <si>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</si>
  <si>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</si>
  <si>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</si>
  <si>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</si>
  <si>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</si>
  <si>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</si>
  <si>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</si>
  <si>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</si>
  <si>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</si>
  <si>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</si>
  <si>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</si>
  <si>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</si>
  <si>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</si>
  <si>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</si>
  <si>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</si>
  <si>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</si>
  <si>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</si>
  <si>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</si>
  <si>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</si>
  <si>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</si>
  <si>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</si>
  <si>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</si>
  <si>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</si>
  <si>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</si>
  <si>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</si>
  <si>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</si>
  <si>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</si>
  <si>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</si>
  <si>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</si>
  <si>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</si>
  <si>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</si>
  <si>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</si>
  <si>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</si>
  <si>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</si>
  <si>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</si>
  <si>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</si>
  <si>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</si>
  <si>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</si>
  <si>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</si>
  <si>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</si>
  <si>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</si>
  <si>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</si>
  <si>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</si>
  <si>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</si>
  <si>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</si>
  <si>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</si>
  <si>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</si>
  <si>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</si>
  <si>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</si>
  <si>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</si>
  <si>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</si>
  <si>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</si>
  <si>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</si>
  <si>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</si>
  <si>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</si>
  <si>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</si>
  <si>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</si>
  <si>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</si>
  <si>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</si>
  <si>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</si>
  <si>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</si>
  <si>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</si>
  <si>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</si>
  <si>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</si>
  <si>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</si>
  <si>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</si>
  <si>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</si>
  <si>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</si>
  <si>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</si>
  <si>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</si>
  <si>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</si>
  <si>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</si>
  <si>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</si>
  <si>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</si>
  <si>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</si>
  <si>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</si>
  <si>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</si>
  <si>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</si>
  <si>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</si>
  <si>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</si>
  <si>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</si>
  <si>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</si>
  <si>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</si>
  <si>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</si>
  <si>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</si>
  <si>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</si>
  <si>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</si>
  <si>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</si>
  <si>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</si>
  <si>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</si>
  <si>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</si>
  <si>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</si>
  <si>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</si>
  <si>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</si>
  <si>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</si>
  <si>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</si>
  <si>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</si>
  <si>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</si>
  <si>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</si>
  <si>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</si>
  <si>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</si>
  <si>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</si>
  <si>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</si>
  <si>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</si>
  <si>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</si>
  <si>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</si>
  <si>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</si>
  <si>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</si>
  <si>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</si>
  <si>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</si>
  <si>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</si>
  <si>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</si>
  <si>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</si>
  <si>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</si>
  <si>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</si>
  <si>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</si>
  <si>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</si>
  <si>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</si>
  <si>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</si>
  <si>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</si>
  <si>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</si>
  <si>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</si>
  <si>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</si>
  <si>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</si>
  <si>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</si>
  <si>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</si>
  <si>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</si>
  <si>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</si>
  <si>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</si>
  <si>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</si>
  <si>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</si>
  <si>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</si>
  <si>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</si>
  <si>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</si>
  <si>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</si>
  <si>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</si>
  <si>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</si>
  <si>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</si>
  <si>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</si>
  <si>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</si>
  <si>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</si>
  <si>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</si>
  <si>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</si>
  <si>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</si>
  <si>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</si>
  <si>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</si>
  <si>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</si>
  <si>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</si>
  <si>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</si>
  <si>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</si>
  <si>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</si>
  <si>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</si>
  <si>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</si>
  <si>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</si>
  <si>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</si>
  <si>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</si>
  <si>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</si>
  <si>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</si>
  <si>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</si>
  <si>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</si>
  <si>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</si>
  <si>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</si>
  <si>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</si>
  <si>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</si>
  <si>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</si>
  <si>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</si>
  <si>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</si>
  <si>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</si>
  <si>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</si>
  <si>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</si>
  <si>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</si>
  <si>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</si>
  <si>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</si>
  <si>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</si>
  <si>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</si>
  <si>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</si>
  <si>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</si>
  <si>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</si>
  <si>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</si>
  <si>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</si>
  <si>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</si>
  <si>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</si>
  <si>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</si>
  <si>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</si>
  <si>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</si>
  <si>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</si>
  <si>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</si>
  <si>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</si>
  <si>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</si>
  <si>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</si>
  <si>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</si>
  <si>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</si>
  <si>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</si>
  <si>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</si>
  <si>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</si>
  <si>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</si>
  <si>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</si>
  <si>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</si>
  <si>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</si>
  <si>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</si>
  <si>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</si>
  <si>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</si>
  <si>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</si>
  <si>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</si>
  <si>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</si>
  <si>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</si>
  <si>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</si>
  <si>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</si>
  <si>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</si>
  <si>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</si>
  <si>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</si>
  <si>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</si>
  <si>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</si>
  <si>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</si>
  <si>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</si>
  <si>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</si>
  <si>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</si>
  <si>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</si>
  <si>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</si>
  <si>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</si>
  <si>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</si>
  <si>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</si>
  <si>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</si>
  <si>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</si>
  <si>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</si>
  <si>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</si>
  <si>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</si>
  <si>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</si>
  <si>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</si>
  <si>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</si>
  <si>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</si>
  <si>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</si>
  <si>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</si>
  <si>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</si>
  <si>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</si>
  <si>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</si>
  <si>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</si>
  <si>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</si>
  <si>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</si>
  <si>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</si>
  <si>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</si>
  <si>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</si>
  <si>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</si>
  <si>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</si>
  <si>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</si>
  <si>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</si>
  <si>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</si>
  <si>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</si>
  <si>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</si>
  <si>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</si>
  <si>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</si>
  <si>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</si>
  <si>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</si>
  <si>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</si>
  <si>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</si>
  <si>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</si>
  <si>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</si>
  <si>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</si>
  <si>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</si>
  <si>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</si>
  <si>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</si>
  <si>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</si>
  <si>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</si>
  <si>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</si>
  <si>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</si>
  <si>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</si>
  <si>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</si>
  <si>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</si>
  <si>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</si>
  <si>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</si>
  <si>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</si>
  <si>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</si>
  <si>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</si>
  <si>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</si>
  <si>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</si>
  <si>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</si>
  <si>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</si>
  <si>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</si>
  <si>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</si>
  <si>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</si>
  <si>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</si>
  <si>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</si>
  <si>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</si>
  <si>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</si>
  <si>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</si>
  <si>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</si>
  <si>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</si>
  <si>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</si>
  <si>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</si>
  <si>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</si>
  <si>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</si>
  <si>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</si>
  <si>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</si>
  <si>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</si>
  <si>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</si>
  <si>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</si>
  <si>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</si>
  <si>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</si>
  <si>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</si>
  <si>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</si>
  <si>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</si>
  <si>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</si>
  <si>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</si>
  <si>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</si>
  <si>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</si>
  <si>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</si>
  <si>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</si>
  <si>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</si>
  <si>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</si>
  <si>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</si>
  <si>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</si>
  <si>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</si>
  <si>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</si>
  <si>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</si>
  <si>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</si>
  <si>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</si>
  <si>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</si>
  <si>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</si>
  <si>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</si>
  <si>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</si>
  <si>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</si>
  <si>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</si>
  <si>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</si>
  <si>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</si>
  <si>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</si>
  <si>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</si>
  <si>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</si>
  <si>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</si>
  <si>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</si>
  <si>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</si>
  <si>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</si>
  <si>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</si>
  <si>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</si>
  <si>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</si>
  <si>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</si>
  <si>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</si>
  <si>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</si>
  <si>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</si>
  <si>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</si>
  <si>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</si>
  <si>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</si>
  <si>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</si>
  <si>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</si>
  <si>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</si>
  <si>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</si>
  <si>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</si>
  <si>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</si>
  <si>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</si>
  <si>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</si>
  <si>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</si>
  <si>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</si>
  <si>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</si>
  <si>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</si>
  <si>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</si>
  <si>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</si>
  <si>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</si>
  <si>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</si>
  <si>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</si>
  <si>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</si>
  <si>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</si>
  <si>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</si>
  <si>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</si>
  <si>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</si>
  <si>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</si>
  <si>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</si>
  <si>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</si>
  <si>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</si>
  <si>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2025年华宁县政府性基金预算收入情况表</t>
  </si>
  <si>
    <t>县本级政府性基金预算收入</t>
  </si>
  <si>
    <t xml:space="preserve">   政府性基金补助收入</t>
  </si>
  <si>
    <t>否</t>
  </si>
  <si>
    <t xml:space="preserve">     政府性基金上解收入</t>
  </si>
  <si>
    <t>2-4 2025年县本级政府性基金预算支出情况表</t>
  </si>
  <si>
    <t>类</t>
  </si>
  <si>
    <t>小型水库移民扶助基金安排的支出</t>
  </si>
  <si>
    <t>其他小型水库移民扶助基金支出</t>
  </si>
  <si>
    <t>县本级政府性基金支出</t>
  </si>
  <si>
    <t>2300401</t>
  </si>
  <si>
    <t xml:space="preserve">     政府性基金补助支出</t>
  </si>
  <si>
    <t>203308</t>
  </si>
  <si>
    <t>23011</t>
  </si>
  <si>
    <t xml:space="preserve">   地方政府专项债务转贷支出</t>
  </si>
  <si>
    <t>上年结转对应安排支出</t>
  </si>
  <si>
    <t>2-5  2025年华宁县县本级政府性基金支出表(县对下转移支付)</t>
  </si>
  <si>
    <t>本年支出小计</t>
  </si>
  <si>
    <t>注：华宁县无政府性基金县对下转移支付预算。</t>
  </si>
  <si>
    <t>3-1  2025年华宁县国有资本经营收入预算情况表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</si>
  <si>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</si>
  <si>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</si>
  <si>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</si>
  <si>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</si>
  <si>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</si>
  <si>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</si>
  <si>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</si>
  <si>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</si>
  <si>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</si>
  <si>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</si>
  <si>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</si>
  <si>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</si>
  <si>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</si>
  <si>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</si>
  <si>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</si>
  <si>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</si>
  <si>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</si>
  <si>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</si>
  <si>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</si>
  <si>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</si>
  <si>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</si>
  <si>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</si>
  <si>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</si>
  <si>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</si>
  <si>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</si>
  <si>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</si>
  <si>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</si>
  <si>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</si>
  <si>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</si>
  <si>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</si>
  <si>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</si>
  <si>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</si>
  <si>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</si>
  <si>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</si>
  <si>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</si>
  <si>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</si>
  <si>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</si>
  <si>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</si>
  <si>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2025年华宁县国有资本经营支出预算情况表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</si>
  <si>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</si>
  <si>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</si>
  <si>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</si>
  <si>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</si>
  <si>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</si>
  <si>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</si>
  <si>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</si>
  <si>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</si>
  <si>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</si>
  <si>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</si>
  <si>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</si>
  <si>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</si>
  <si>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</si>
  <si>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</si>
  <si>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</si>
  <si>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</si>
  <si>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</si>
  <si>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</si>
  <si>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</si>
  <si>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</si>
  <si>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</si>
  <si>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</si>
  <si>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</si>
  <si>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</si>
  <si>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</si>
  <si>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</si>
  <si>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</si>
  <si>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</si>
  <si>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</si>
  <si>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</si>
  <si>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</si>
  <si>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</si>
  <si>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</si>
  <si>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</si>
  <si>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</si>
  <si>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</si>
  <si>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"三供一业"移交补助支出</t>
  </si>
  <si>
    <t xml:space="preserve">   其他金融国有资本经营预算支出</t>
  </si>
  <si>
    <t>县本级国有资本经营支出</t>
  </si>
  <si>
    <t>3-5  2025年华宁县县本级国有资本经营预算转移支付表（分地区）</t>
  </si>
  <si>
    <t>地  区</t>
  </si>
  <si>
    <t>预算数</t>
  </si>
  <si>
    <t>合  计</t>
  </si>
  <si>
    <t>注：华宁县无国有资本经营预算转移支付预算。</t>
  </si>
  <si>
    <t>3-6  2025年华宁县县本级国有资本经营预算转移支付表（分项目）</t>
  </si>
  <si>
    <t>项目名称</t>
  </si>
  <si>
    <t>4-1  2025年华宁县社会保险基金收入预算情况表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</si>
  <si>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</si>
  <si>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</si>
  <si>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</si>
  <si>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</si>
  <si>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</si>
  <si>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</si>
  <si>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</si>
  <si>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</si>
  <si>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</si>
  <si>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</si>
  <si>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</si>
  <si>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</si>
  <si>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</si>
  <si>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</si>
  <si>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</si>
  <si>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</si>
  <si>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</si>
  <si>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</si>
  <si>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2025年华宁县社会保险基金支出预算情况表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</si>
  <si>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</si>
  <si>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</si>
  <si>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</si>
  <si>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</si>
  <si>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</si>
  <si>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</si>
  <si>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</si>
  <si>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</si>
  <si>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</si>
  <si>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</si>
  <si>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</si>
  <si>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</si>
  <si>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</si>
  <si>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</si>
  <si>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2025年县本级社会保险基金收入预算情况表</t>
  </si>
  <si>
    <t>4-4  2025年华宁县县本级社会保险基金支出预算情况表</t>
  </si>
  <si>
    <t>没有数据，省级不经办</t>
  </si>
  <si>
    <t>华宁县2024年地方政府债务限额及余额预算情况表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</si>
  <si>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</si>
  <si>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</si>
  <si>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</si>
  <si>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</si>
  <si>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</si>
  <si>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</si>
  <si>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</si>
  <si>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</si>
  <si>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</si>
  <si>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</si>
  <si>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</si>
  <si>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</si>
  <si>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</si>
  <si>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华宁县</t>
  </si>
  <si>
    <t>注：1.本表反映上一年度本地区、本级及分地区地方政府债务限额及余额预计执行数。</t>
  </si>
  <si>
    <t xml:space="preserve">    2.本表由县级以上地方各级财政部门在本级人民代表大会批准预算后二十日内公开。</t>
  </si>
  <si>
    <t>5-2 华宁县2024年地方政府一般债务余额情况表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</si>
  <si>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</si>
  <si>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</si>
  <si>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</si>
  <si>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</si>
  <si>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</si>
  <si>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</si>
  <si>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</si>
  <si>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</si>
  <si>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</si>
  <si>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</si>
  <si>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</si>
  <si>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</si>
  <si>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华宁县县本级2024年地方政府一般债务余额情况表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</si>
  <si>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</si>
  <si>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</si>
  <si>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</si>
  <si>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华宁县2024年地方政府专项债务余额情况表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</si>
  <si>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</si>
  <si>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</si>
  <si>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</si>
  <si>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</si>
  <si>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</si>
  <si>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</si>
  <si>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</si>
  <si>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</si>
  <si>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华宁县县本级2024年地方政府专项债务余额情况表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</si>
  <si>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</si>
  <si>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</si>
  <si>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</si>
  <si>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华宁县地方政府债券发行及还本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</si>
  <si>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</si>
  <si>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</si>
  <si>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</si>
  <si>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</si>
  <si>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</si>
  <si>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</si>
  <si>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</si>
  <si>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</si>
  <si>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</si>
  <si>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</si>
  <si>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</si>
  <si>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</si>
  <si>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</si>
  <si>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</si>
  <si>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</si>
  <si>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</si>
  <si>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</si>
  <si>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</si>
  <si>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</si>
  <si>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</si>
  <si>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</si>
  <si>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</si>
  <si>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</si>
  <si>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</si>
  <si>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</si>
  <si>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</si>
  <si>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</si>
  <si>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</si>
  <si>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</si>
  <si>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</si>
  <si>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</si>
  <si>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华宁县2025年地方政府债务限额提前下达情况表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</si>
  <si>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</si>
  <si>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</si>
  <si>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</si>
  <si>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</si>
  <si>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</si>
  <si>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</si>
  <si>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华宁县2025年年初新增地方政府债券资金安排表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</si>
  <si>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</si>
  <si>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</si>
  <si>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</si>
  <si>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</si>
  <si>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</si>
  <si>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</si>
  <si>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</si>
  <si>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</si>
  <si>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</si>
  <si>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空表说明：关于华宁县2025年年初新增地方政府债券资金为空表的说明，截至2024年12月31日，华宁县未收到上级提前下达2025年新增地方政府债券资金，待收到后将在决算报告中公开。</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</si>
  <si>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</si>
  <si>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</si>
  <si>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</si>
  <si>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</si>
  <si>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</si>
  <si>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</si>
  <si>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</si>
  <si>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</si>
  <si>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</si>
  <si>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</si>
  <si>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</si>
  <si>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华宁县民政局
困难群众救助补助资金</t>
  </si>
  <si>
    <t>1.规范城乡低保政策实施，合理确定保障标准，使低保对象基本生活得到有效保障；
2.统筹城乡特困人员救助供养工作，合理确定保障标准；
3.规范临时救助政策，实现及时高效，救急解难；
4.孤儿生活保障标准政策规范高效实施，使孤儿、艾滋病病毒感染儿童和事实无人抚养儿童生活基本得到保障；   
5.积极为走失、务工不着、家庭暴力受害者等离家在外临时遇困人员提供救助。
6.为生活无着流浪乞讨人员提供临食宿、疾病救治、协助返回等救助，并妥善安置返乡受助人员；
7.规范实施农村留守儿童关爱服务和困境儿童保障相关政策，使农村留守儿童和困境儿童得到更加精准化的专业服务和基本生活保障。</t>
  </si>
  <si>
    <t>产出指标</t>
  </si>
  <si>
    <t>数量指标</t>
  </si>
  <si>
    <t>低保救助对象人数</t>
  </si>
  <si>
    <t>&gt;=</t>
  </si>
  <si>
    <t>6100</t>
  </si>
  <si>
    <t>人</t>
  </si>
  <si>
    <t>定量指标</t>
  </si>
  <si>
    <t>反映应保尽保、应救尽救对象的人数（人次）情况。</t>
  </si>
  <si>
    <t>求助的流浪乞讨人数救助率</t>
  </si>
  <si>
    <t>85</t>
  </si>
  <si>
    <t>%</t>
  </si>
  <si>
    <t>反映求助的流浪乞讨人数救助率情况</t>
  </si>
  <si>
    <t>质量指标</t>
  </si>
  <si>
    <t>城乡低保标准</t>
  </si>
  <si>
    <t>=</t>
  </si>
  <si>
    <t>不低于上年</t>
  </si>
  <si>
    <t>年</t>
  </si>
  <si>
    <t>定性指标</t>
  </si>
  <si>
    <t>反映城乡低保标准情况</t>
  </si>
  <si>
    <t>特困人员救助供养标准</t>
  </si>
  <si>
    <t>不低于当地城市低保标准1.3倍</t>
  </si>
  <si>
    <t>反映特困人员救助供养标准情况</t>
  </si>
  <si>
    <t>孤儿、艾滋病病毒感染儿童和事实无人抚养儿童基本生活保障标准</t>
  </si>
  <si>
    <t>反映孤儿、艾滋病病毒感染儿童和事实无人抚养儿童基本生活保障标准情况</t>
  </si>
  <si>
    <t>时效指标</t>
  </si>
  <si>
    <t>困难群众救助和孤儿基本生活费按时发放率</t>
  </si>
  <si>
    <t>90</t>
  </si>
  <si>
    <t>反映发放单位及时发放救助资金的情况。
救助发放及时率=时限内发放救助资金额/应发放救助资金额*100%。</t>
  </si>
  <si>
    <t>效益指标</t>
  </si>
  <si>
    <t>社会效益指标</t>
  </si>
  <si>
    <t>社会公众政策知晓率</t>
  </si>
  <si>
    <t>反映救助政策的宣传效果情况。
政策知晓率=调查中救助政策知晓人数/调查总人数*100%</t>
  </si>
  <si>
    <t>困难群众生活水平情况</t>
  </si>
  <si>
    <t>有所提升</t>
  </si>
  <si>
    <t>反映困难群众生活水平情况。</t>
  </si>
  <si>
    <t>满意度指标</t>
  </si>
  <si>
    <t>服务对象满意度指标</t>
  </si>
  <si>
    <t>救助对象对社会救助实施的满意度</t>
  </si>
  <si>
    <t>反映获救助对象的满意程度。
救助对象满意度=调查中满意和较满意的获救助人员数/调查总人数*100%</t>
  </si>
  <si>
    <t>华宁县财政局
财政对机关事业单位基本养老保险基金的补助</t>
  </si>
  <si>
    <t>照省政府规定，机关事业养老保险基金当年缺口应由财政进行弥补。</t>
  </si>
  <si>
    <t>财政对机关事业单位基本养老保险基金的补助</t>
  </si>
  <si>
    <t>弥补金额</t>
  </si>
  <si>
    <t>元</t>
  </si>
  <si>
    <t>照省政府规定，机关事业养老保险基金当年缺口应由财政进行弥补</t>
  </si>
  <si>
    <t>&lt;</t>
  </si>
  <si>
    <t>年底</t>
  </si>
  <si>
    <t>经济效益指标</t>
  </si>
  <si>
    <t>保障机关事业养老保险基金安全</t>
  </si>
  <si>
    <t>不发生兑现风险</t>
  </si>
  <si>
    <t>机关事业退休人员待遇全额保险</t>
  </si>
  <si>
    <t>机关事业退休人员</t>
  </si>
  <si>
    <t>华宁县统计局
纳规纳限企业补助经费</t>
  </si>
  <si>
    <t>目标1：对法人单位进行全面摸排，全面分析涉企数据和信息，帮助指导企业做好资料整理申报工作，按照依法依规、应统尽统的原则，确保所有达标企业能够纳规入统。
目标2：对2023年——2024年规上服务业单位由县财政安排资金给予奖励，分别是2024年纳规纳限30户企业入库奖励90.5万元；2023年纳规纳限企业（个体）第二年入库奖励：17户，共计50.5万元；120户在库企业经营性贡献奖励22.7万元；注册新企业进行纳规纳限的商贸企业（批零住餐）和营利性服务业企业财务补助34户6万元；对在库的“四上”企业的统计人员补助24.72万元；乡镇（街道）和行业部门成效奖励17万元。
预期产出和效果：根据奖励方案对主管部门上报的获补企业名单进行兑付，支持和鼓励商贸流通企业做大做强，提升统计数据质量及统计公信力。</t>
  </si>
  <si>
    <t>获补2024年纳规纳限入库奖励企业数</t>
  </si>
  <si>
    <t>户</t>
  </si>
  <si>
    <t>反映纳规纳限入库奖励企业数</t>
  </si>
  <si>
    <t>获补2023年纳规纳限第二年入库奖励企业数 注册新企业纳规纳限的商贸企业（批零住餐）和营利性服务业企业数</t>
  </si>
  <si>
    <t>反映纳规纳限第二年入库奖励个体数</t>
  </si>
  <si>
    <t>获补在库经营性贡献企业数</t>
  </si>
  <si>
    <t>反映经营性贡献奖励在库企业数</t>
  </si>
  <si>
    <t>获补注册新企业纳规纳限的商贸企业（批零住餐）和营利性服务业企业数</t>
  </si>
  <si>
    <t>反映获补注册新企业纳规纳限的商贸企业（批零住餐）和营利性服务业企业数</t>
  </si>
  <si>
    <t>获补“四上”企业的统计人员数</t>
  </si>
  <si>
    <t>反映获补“四上”企业的统计人员数</t>
  </si>
  <si>
    <t>奖励兑现准确率</t>
  </si>
  <si>
    <t>反映奖励及补助发放准确率</t>
  </si>
  <si>
    <t>奖励发放及时率</t>
  </si>
  <si>
    <t>反映奖励及补助发放及时性</t>
  </si>
  <si>
    <t>社会效益</t>
  </si>
  <si>
    <t>统计失信控制情况</t>
  </si>
  <si>
    <t>起</t>
  </si>
  <si>
    <t>反映统计失信控制情况</t>
  </si>
  <si>
    <t>服务对象满意度</t>
  </si>
  <si>
    <t>受益对象满意度</t>
  </si>
  <si>
    <t>反映四上企业满意率</t>
  </si>
  <si>
    <t>中国共产党华宁县委员会组织部
华宁县教育培训项目专项资金</t>
  </si>
  <si>
    <t>抓好干部教育培训，对于提高干部队伍素质能力，保证改革发展稳定各项任务落实，具有十分重要的意义。干部是贯彻落实新时代党的建设总要求和新时代党的组织路线、培养造就忠诚干净担当的高素质专业化干部队伍，肩负着推动科学发展、促进社会和谐、服务人民群众的重要职责。干部素质高低、能力强弱、作风好坏，关系干部队伍整体形象，关系党和国家各项事业发展。通过实施全县教育培训计划，贯彻落实好党员教育管理工作条例要求，推进习近平新时代中国特色社会主义思想为中心内容的理论学习教育更加扎实，党性教育更加深入，专业化能力培训更加精准，综合能力素质培训更加有效，培养造就忠诚干净担当的高素质专业化干部队伍，为华宁实现跨越式发展提供人才保障。</t>
  </si>
  <si>
    <t>开展教育培训班次数</t>
  </si>
  <si>
    <t>24</t>
  </si>
  <si>
    <t>次</t>
  </si>
  <si>
    <t>反映2024年开展教育培训班次数</t>
  </si>
  <si>
    <t>科级领导每期培训人数</t>
  </si>
  <si>
    <t>440</t>
  </si>
  <si>
    <t>人次</t>
  </si>
  <si>
    <t>反映2024年开展科级领导培训班，每期培训人数</t>
  </si>
  <si>
    <t>万名党员进党校培训人数</t>
  </si>
  <si>
    <t>300</t>
  </si>
  <si>
    <t>反映2024年开展万名党员进党校培训班，每期培训人数</t>
  </si>
  <si>
    <t>培训人员合格率</t>
  </si>
  <si>
    <t>97</t>
  </si>
  <si>
    <t>反映预算部门（单位）组织开展各类培训的质量。
培训人员合格率=（合格的学员数量/培训总学员数量）*100%。</t>
  </si>
  <si>
    <t>培训计划按期完成率</t>
  </si>
  <si>
    <t>反映预算部门（单位）组织开展各类培训的完成情况。
培训计划按期完成率=（完成的期数/培训总计划期数）*100%。</t>
  </si>
  <si>
    <t>经济效益</t>
  </si>
  <si>
    <t>视频、电话培训占比</t>
  </si>
  <si>
    <t>10</t>
  </si>
  <si>
    <t>反映通过视频、电话等现代信息技术手段，组织开展培训的次数。预算年度计划采用视频、电话方式召开培训的次数</t>
  </si>
  <si>
    <t>培训对象满意度</t>
  </si>
  <si>
    <t>95</t>
  </si>
  <si>
    <t>培训对象满意度。</t>
  </si>
  <si>
    <t>华宁县综合行政执法局
华宁县执法局城市维护费专项资金</t>
  </si>
  <si>
    <t>完成县域内市政设施维护、公共绿化养护管理，环卫设施设备、修理、购置劳动工具、洗手台维护等，使居住环境得到改善</t>
  </si>
  <si>
    <t>公园绿地养护面积</t>
  </si>
  <si>
    <t>283350</t>
  </si>
  <si>
    <t>平方米</t>
  </si>
  <si>
    <t>公园绿地面积283350㎡正常养护，保障绿化面积。</t>
  </si>
  <si>
    <t>保障洗手台正常运行</t>
  </si>
  <si>
    <t>12</t>
  </si>
  <si>
    <t>座</t>
  </si>
  <si>
    <t>保障12座洗手台2025年正常使用，及时维修。</t>
  </si>
  <si>
    <t>确保资金合理利用率</t>
  </si>
  <si>
    <t>完成项目内容</t>
  </si>
  <si>
    <t>改善城市居住环境</t>
  </si>
  <si>
    <t>有效改善</t>
  </si>
  <si>
    <t/>
  </si>
  <si>
    <t>居住环境有效改善</t>
  </si>
  <si>
    <t>受益人数满意度</t>
  </si>
  <si>
    <t>受益人数满意度调查</t>
  </si>
  <si>
    <t>华宁县发展和改革局
华宁县县级重点项目前期工作经费</t>
  </si>
  <si>
    <t>用于全县重点项目选址论证调研、规划编制、项目建议书、土地预审、可行性研究报告、初步设计、施工图设计及审查、项目招投标等前期工作环节经费，促成重点项目实质性开工建设，保障完成2025年度上级下达固定资产投资目标任务，实行调节流动使用。</t>
  </si>
  <si>
    <t>固定资产投资绝对值</t>
  </si>
  <si>
    <t>60.5</t>
  </si>
  <si>
    <t>亿元</t>
  </si>
  <si>
    <t>反映2025年全县固定资产投资完成情况</t>
  </si>
  <si>
    <t>完成时间</t>
  </si>
  <si>
    <t>月</t>
  </si>
  <si>
    <t>反映完成年度工作任务的时间.</t>
  </si>
  <si>
    <t>投资增长率</t>
  </si>
  <si>
    <t>5</t>
  </si>
  <si>
    <t>反映全县固定资产投资增长率。</t>
  </si>
  <si>
    <t>项目开工率</t>
  </si>
  <si>
    <t>80</t>
  </si>
  <si>
    <t>反映全县重大项目开工率</t>
  </si>
  <si>
    <t>群众满意度</t>
  </si>
  <si>
    <t>反映全县人民满意度。</t>
  </si>
  <si>
    <t>6-2  重点工作情况解释说明汇总表</t>
  </si>
  <si>
    <t>重点工作</t>
  </si>
  <si>
    <t>2025年工作重点及工作情况</t>
  </si>
  <si>
    <r>
      <rPr>
        <sz val="12"/>
        <rFont val="宋体"/>
        <charset val="134"/>
        <scheme val="minor"/>
      </rPr>
      <t>“</t>
    </r>
    <r>
      <rPr>
        <sz val="12"/>
        <color rgb="FF000000"/>
        <rFont val="方正仿宋_GBK"/>
        <charset val="134"/>
      </rPr>
      <t>三保”优先</t>
    </r>
  </si>
  <si>
    <t>“三保”支出指由国家制定保障范围和标准的“保工资、保运转、保基本民生”支出。2025年，将坚持“三保”预算安排优先、库款保障优先和支出执行优先原则，结合收入实现情况，将“三保”支出列入第一支出保障顺序，依托预算管理一体化系统中的“预算执行库款优先顺序管控”及“保工资监测”两项功能，强化科学合理调度资金，在明确“三保”支出资金来源、保障“三保”支出前，除应急救灾等重大紧急事项外，原则上不得安排其他支出。</t>
  </si>
  <si>
    <t>财政增收节支</t>
  </si>
  <si>
    <t>制定《华宁县2025年财政增收节支方案》及挂钩机制、预警机制、预报机制，深入培育和拓宽财源，加强重点行业、重点企业税源分析研判和监测，及时解决组织收入工作中出现的问题，激发市场主体活力，推动财政收入有质量、可持续。坚持稳中求进、以进促稳的财政策略，在项目支出、资产管理、政府采购、机关管理方面都要从严从紧贯彻执行。加强财政资源统筹，优化支出结构，提高支出精准度，增强重大决策财政保障能力。</t>
  </si>
  <si>
    <t>预算绩效</t>
  </si>
  <si>
    <t>预算绩效是指通过设定明确的绩效目标，评估预算资金的使用效果和效率，以确保公共资源的合理配置和有效利用。其核心在于将预算与绩效挂钩，强调结果导向，旨在提高财政资金的使用效益和透明度，是现代财政管理的重要工具。主要内容有：绩效目标设定、绩效监控、绩效评价、结果应用。</t>
  </si>
  <si>
    <t>财政转移支付通常可以分为无条件的财政转移支付（即一般性转移支付）和有条件的财政转移支付（即专项转移支付）两种。</t>
  </si>
  <si>
    <t>举借债务</t>
  </si>
  <si>
    <t xml:space="preserve">指县级以上地方政府为公益性项目发展举借，需地方政府通过财政资金偿还的债务。包括：纳入政府债务管理的非政府债券形式的存量债务；通过发行地方政府债券形成的债务；《预算法》实施后在国务院批准的政府债务限额内举借并以财政资金偿还的外债转贷债务。
</t>
  </si>
  <si>
    <t>保障民生实事</t>
  </si>
  <si>
    <t>筑牢民生底线，坚持尽力而为、量力而行，加大资金筹措力度，构建多元化资金保障机制，全力支持实施民生实事和暖民心行动；落实就业优先政策，加强困难群体就业兜底帮扶，统筹好就业相关资金和失业保险基金；拓宽投入渠道，落实好各项财政工作任务和政策措施，为推进乡村全面振兴提供有力支撑。</t>
  </si>
  <si>
    <t>严肃财经纪律</t>
  </si>
  <si>
    <t>加强财会监督，严守财经纪律高压线，构建完备监督体系，内部股室联动，外部与审计、纪检紧密协作。运用信息化手段，大数据筛查异常资金。聚焦民生、重大项目等重点领域，定期开展专项检查，对违规行为严肃查处，全方位守护财政资金安全，确保财经秩序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</si>
</sst>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 ;\-#,##0.00;;"/>
    <numFmt numFmtId="201" formatCode="#,##0.00_);[Red]\(#,##0.00\)"/>
    <numFmt numFmtId="202" formatCode="_ * #,##0_ ;_ * \-#,##0_ ;_ * &quot;-&quot;??_ ;_ @_ "/>
    <numFmt numFmtId="203" formatCode="0.00_ "/>
    <numFmt numFmtId="204" formatCode="0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0"/>
      <color indexed="8"/>
      <name val="宋体"/>
      <charset val="134"/>
      <scheme val="min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1"/>
      <name val="宋体"/>
      <charset val="134"/>
      <scheme val="minor"/>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2"/>
      <color rgb="FF000000"/>
      <name val="方正仿宋_GBK"/>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4" borderId="17"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8" applyNumberFormat="0" applyFill="0" applyAlignment="0" applyProtection="0">
      <alignment vertical="center"/>
    </xf>
    <xf numFmtId="0" fontId="65" fillId="0" borderId="18" applyNumberFormat="0" applyFill="0" applyAlignment="0" applyProtection="0">
      <alignment vertical="center"/>
    </xf>
    <xf numFmtId="0" fontId="66" fillId="0" borderId="19" applyNumberFormat="0" applyFill="0" applyAlignment="0" applyProtection="0">
      <alignment vertical="center"/>
    </xf>
    <xf numFmtId="0" fontId="66" fillId="0" borderId="0" applyNumberFormat="0" applyFill="0" applyBorder="0" applyAlignment="0" applyProtection="0">
      <alignment vertical="center"/>
    </xf>
    <xf numFmtId="0" fontId="67" fillId="5" borderId="20" applyNumberFormat="0" applyAlignment="0" applyProtection="0">
      <alignment vertical="center"/>
    </xf>
    <xf numFmtId="0" fontId="68" fillId="6" borderId="21" applyNumberFormat="0" applyAlignment="0" applyProtection="0">
      <alignment vertical="center"/>
    </xf>
    <xf numFmtId="0" fontId="69" fillId="6" borderId="20" applyNumberFormat="0" applyAlignment="0" applyProtection="0">
      <alignment vertical="center"/>
    </xf>
    <xf numFmtId="0" fontId="70" fillId="7" borderId="22" applyNumberFormat="0" applyAlignment="0" applyProtection="0">
      <alignment vertical="center"/>
    </xf>
    <xf numFmtId="0" fontId="71" fillId="0" borderId="23" applyNumberFormat="0" applyFill="0" applyAlignment="0" applyProtection="0">
      <alignment vertical="center"/>
    </xf>
    <xf numFmtId="0" fontId="72" fillId="0" borderId="24"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8" fillId="0" borderId="0">
      <alignment vertical="center"/>
    </xf>
    <xf numFmtId="0" fontId="79" fillId="0" borderId="25" applyNumberFormat="0" applyFill="0" applyProtection="0">
      <alignment horizontal="center"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0" borderId="26" applyNumberFormat="0" applyFill="0" applyAlignment="0" applyProtection="0">
      <alignment vertical="center"/>
    </xf>
    <xf numFmtId="9" fontId="8" fillId="0" borderId="0" applyFont="0" applyFill="0" applyBorder="0" applyAlignment="0" applyProtection="0">
      <alignment vertical="center"/>
    </xf>
    <xf numFmtId="0" fontId="83" fillId="0" borderId="0">
      <alignment horizontal="center" vertical="center" wrapText="1"/>
      <protection locked="0"/>
    </xf>
    <xf numFmtId="0" fontId="84" fillId="37" borderId="0" applyNumberFormat="0" applyBorder="0" applyAlignment="0" applyProtection="0">
      <alignment vertical="center"/>
    </xf>
    <xf numFmtId="0" fontId="81" fillId="38" borderId="0" applyNumberFormat="0" applyBorder="0" applyAlignment="0" applyProtection="0">
      <alignment vertical="center"/>
    </xf>
    <xf numFmtId="0" fontId="26" fillId="39" borderId="0" applyNumberFormat="0" applyBorder="0" applyAlignment="0" applyProtection="0">
      <alignment vertical="center"/>
    </xf>
    <xf numFmtId="0" fontId="8" fillId="0" borderId="0">
      <alignment vertical="center"/>
    </xf>
    <xf numFmtId="0" fontId="26" fillId="40" borderId="0" applyNumberFormat="0" applyBorder="0" applyAlignment="0" applyProtection="0">
      <alignment vertical="center"/>
    </xf>
    <xf numFmtId="0" fontId="8" fillId="0" borderId="0">
      <alignment vertical="center"/>
    </xf>
    <xf numFmtId="0" fontId="78" fillId="0" borderId="0">
      <alignment vertical="center"/>
    </xf>
    <xf numFmtId="0" fontId="0" fillId="0" borderId="0">
      <alignment vertical="center"/>
    </xf>
    <xf numFmtId="0" fontId="81" fillId="41" borderId="0" applyNumberFormat="0" applyBorder="0" applyAlignment="0" applyProtection="0">
      <alignment vertical="center"/>
    </xf>
    <xf numFmtId="176" fontId="85" fillId="0" borderId="25" applyFill="0" applyProtection="0">
      <alignment horizontal="right" vertical="center"/>
    </xf>
    <xf numFmtId="0" fontId="80" fillId="41" borderId="0" applyNumberFormat="0" applyBorder="0" applyAlignment="0" applyProtection="0">
      <alignment vertical="center"/>
    </xf>
    <xf numFmtId="0" fontId="81" fillId="42" borderId="0" applyNumberFormat="0" applyBorder="0" applyAlignment="0" applyProtection="0">
      <alignment vertical="center"/>
    </xf>
    <xf numFmtId="0" fontId="84" fillId="43" borderId="0" applyNumberFormat="0" applyBorder="0" applyAlignment="0" applyProtection="0">
      <alignment vertical="center"/>
    </xf>
    <xf numFmtId="0" fontId="86" fillId="40" borderId="1" applyNumberFormat="0" applyBorder="0" applyAlignment="0" applyProtection="0">
      <alignment vertical="center"/>
    </xf>
    <xf numFmtId="0" fontId="80" fillId="44" borderId="0" applyNumberFormat="0" applyBorder="0" applyAlignment="0" applyProtection="0">
      <alignment vertical="center"/>
    </xf>
    <xf numFmtId="0" fontId="87" fillId="45" borderId="0" applyNumberFormat="0" applyBorder="0" applyAlignment="0" applyProtection="0">
      <alignment vertical="center"/>
    </xf>
    <xf numFmtId="0" fontId="81" fillId="38" borderId="0" applyNumberFormat="0" applyBorder="0" applyAlignment="0" applyProtection="0">
      <alignment vertical="center"/>
    </xf>
    <xf numFmtId="0" fontId="88" fillId="0" borderId="0">
      <alignment vertical="center"/>
    </xf>
    <xf numFmtId="0" fontId="80" fillId="46" borderId="0" applyNumberFormat="0" applyBorder="0" applyAlignment="0" applyProtection="0">
      <alignment vertical="center"/>
    </xf>
    <xf numFmtId="0" fontId="81" fillId="47" borderId="0" applyNumberFormat="0" applyBorder="0" applyAlignment="0" applyProtection="0">
      <alignment vertical="center"/>
    </xf>
    <xf numFmtId="0" fontId="81" fillId="41" borderId="0" applyNumberFormat="0" applyBorder="0" applyAlignment="0" applyProtection="0">
      <alignment vertical="center"/>
    </xf>
    <xf numFmtId="0" fontId="81" fillId="4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80" fillId="45" borderId="0" applyNumberFormat="0" applyBorder="0" applyAlignment="0" applyProtection="0">
      <alignment vertical="center"/>
    </xf>
    <xf numFmtId="0" fontId="81" fillId="47" borderId="0" applyNumberFormat="0" applyBorder="0" applyAlignment="0" applyProtection="0">
      <alignment vertical="center"/>
    </xf>
    <xf numFmtId="0" fontId="89" fillId="0" borderId="27" applyNumberFormat="0" applyFill="0" applyAlignment="0" applyProtection="0">
      <alignment vertical="center"/>
    </xf>
    <xf numFmtId="9" fontId="8" fillId="0" borderId="0" applyFont="0" applyFill="0" applyBorder="0" applyAlignment="0" applyProtection="0">
      <alignment vertical="center"/>
    </xf>
    <xf numFmtId="0" fontId="90" fillId="45" borderId="0" applyNumberFormat="0" applyBorder="0" applyAlignment="0" applyProtection="0">
      <alignment vertical="center"/>
    </xf>
    <xf numFmtId="0" fontId="88" fillId="0" borderId="0">
      <alignment vertical="center"/>
    </xf>
    <xf numFmtId="0" fontId="80" fillId="45" borderId="0" applyNumberFormat="0" applyBorder="0" applyAlignment="0" applyProtection="0">
      <alignment vertical="center"/>
    </xf>
    <xf numFmtId="9" fontId="8" fillId="0" borderId="0" applyFont="0" applyFill="0" applyBorder="0" applyAlignment="0" applyProtection="0">
      <alignment vertical="center"/>
    </xf>
    <xf numFmtId="0" fontId="81" fillId="38" borderId="0" applyNumberFormat="0" applyBorder="0" applyAlignment="0" applyProtection="0">
      <alignment vertical="center"/>
    </xf>
    <xf numFmtId="0" fontId="81" fillId="41" borderId="0" applyNumberFormat="0" applyBorder="0" applyAlignment="0" applyProtection="0">
      <alignment vertical="center"/>
    </xf>
    <xf numFmtId="9" fontId="8" fillId="0" borderId="0" applyFont="0" applyFill="0" applyBorder="0" applyAlignment="0" applyProtection="0">
      <alignment vertical="center"/>
    </xf>
    <xf numFmtId="0" fontId="81" fillId="41" borderId="0" applyNumberFormat="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91" fillId="0" borderId="28">
      <alignment horizontal="center" vertical="center"/>
    </xf>
    <xf numFmtId="0" fontId="80" fillId="44" borderId="0" applyNumberFormat="0" applyBorder="0" applyAlignment="0" applyProtection="0">
      <alignment vertical="center"/>
    </xf>
    <xf numFmtId="0" fontId="0" fillId="37" borderId="0" applyNumberFormat="0" applyBorder="0" applyAlignment="0" applyProtection="0">
      <alignment vertical="center"/>
    </xf>
    <xf numFmtId="0" fontId="8" fillId="0" borderId="0">
      <alignment vertical="center"/>
    </xf>
    <xf numFmtId="0" fontId="85" fillId="0" borderId="3" applyNumberFormat="0" applyFill="0" applyProtection="0">
      <alignment horizontal="right" vertical="center"/>
    </xf>
    <xf numFmtId="0" fontId="26" fillId="40" borderId="0" applyNumberFormat="0" applyBorder="0" applyAlignment="0" applyProtection="0">
      <alignment vertical="center"/>
    </xf>
    <xf numFmtId="0" fontId="26" fillId="39" borderId="0" applyNumberFormat="0" applyBorder="0" applyAlignment="0" applyProtection="0">
      <alignment vertical="center"/>
    </xf>
    <xf numFmtId="0" fontId="92" fillId="37" borderId="0" applyNumberFormat="0" applyBorder="0" applyAlignment="0" applyProtection="0">
      <alignment vertical="center"/>
    </xf>
    <xf numFmtId="0" fontId="26" fillId="39"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0" fillId="39" borderId="0" applyNumberFormat="0" applyBorder="0" applyAlignment="0" applyProtection="0">
      <alignment vertical="center"/>
    </xf>
    <xf numFmtId="0" fontId="81" fillId="41" borderId="0" applyNumberFormat="0" applyBorder="0" applyAlignment="0" applyProtection="0">
      <alignment vertical="center"/>
    </xf>
    <xf numFmtId="0" fontId="89" fillId="0" borderId="27" applyNumberFormat="0" applyFill="0" applyAlignment="0" applyProtection="0">
      <alignment vertical="center"/>
    </xf>
    <xf numFmtId="0" fontId="93" fillId="0" borderId="0">
      <alignment vertical="center"/>
    </xf>
    <xf numFmtId="0" fontId="81" fillId="41" borderId="0" applyNumberFormat="0" applyBorder="0" applyAlignment="0" applyProtection="0">
      <alignment vertical="center"/>
    </xf>
    <xf numFmtId="0" fontId="89" fillId="0" borderId="27" applyNumberFormat="0" applyFill="0" applyAlignment="0" applyProtection="0">
      <alignment vertical="center"/>
    </xf>
    <xf numFmtId="0" fontId="78" fillId="0" borderId="0">
      <alignment vertical="center"/>
    </xf>
    <xf numFmtId="0" fontId="8" fillId="0" borderId="0">
      <alignment vertical="center"/>
    </xf>
    <xf numFmtId="0" fontId="26" fillId="40" borderId="0" applyNumberFormat="0" applyBorder="0" applyAlignment="0" applyProtection="0">
      <alignment vertical="center"/>
    </xf>
    <xf numFmtId="0" fontId="88" fillId="0" borderId="0">
      <alignment vertical="center"/>
    </xf>
    <xf numFmtId="0" fontId="93" fillId="0" borderId="0">
      <alignment vertical="center"/>
    </xf>
    <xf numFmtId="0" fontId="93" fillId="0" borderId="0">
      <alignment vertical="center"/>
    </xf>
    <xf numFmtId="0" fontId="88" fillId="0" borderId="0">
      <alignment vertical="center"/>
    </xf>
    <xf numFmtId="0" fontId="78" fillId="0" borderId="0">
      <alignment vertical="center"/>
    </xf>
    <xf numFmtId="0" fontId="26" fillId="40" borderId="0" applyNumberFormat="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88" fillId="0" borderId="0">
      <alignment vertical="center"/>
    </xf>
    <xf numFmtId="0" fontId="78" fillId="0" borderId="0">
      <alignment vertical="center"/>
    </xf>
    <xf numFmtId="0" fontId="8" fillId="0" borderId="0">
      <alignment vertical="center"/>
    </xf>
    <xf numFmtId="0" fontId="26" fillId="40" borderId="0" applyNumberFormat="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0" fontId="78" fillId="0" borderId="0">
      <alignment vertical="center"/>
    </xf>
    <xf numFmtId="49" fontId="8" fillId="0" borderId="0" applyFont="0" applyFill="0" applyBorder="0" applyAlignment="0" applyProtection="0">
      <alignment vertical="center"/>
    </xf>
    <xf numFmtId="0" fontId="94"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78" fillId="0" borderId="0">
      <alignment vertical="center"/>
    </xf>
    <xf numFmtId="0" fontId="81" fillId="47" borderId="0" applyNumberFormat="0" applyBorder="0" applyAlignment="0" applyProtection="0">
      <alignment vertical="center"/>
    </xf>
    <xf numFmtId="0" fontId="78" fillId="0" borderId="0">
      <alignment vertical="center"/>
    </xf>
    <xf numFmtId="0" fontId="78"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0" fontId="95" fillId="0" borderId="29" applyNumberFormat="0" applyFill="0" applyAlignment="0" applyProtection="0">
      <alignment vertical="center"/>
    </xf>
    <xf numFmtId="0" fontId="78" fillId="0" borderId="0">
      <alignment vertical="center"/>
    </xf>
    <xf numFmtId="0" fontId="78" fillId="0" borderId="0">
      <alignment vertical="center"/>
    </xf>
    <xf numFmtId="0" fontId="94"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78" fillId="0" borderId="0">
      <alignment vertical="center"/>
    </xf>
    <xf numFmtId="0" fontId="85" fillId="0" borderId="0">
      <alignment vertical="center"/>
    </xf>
    <xf numFmtId="0" fontId="81" fillId="36" borderId="0" applyNumberFormat="0" applyBorder="0" applyAlignment="0" applyProtection="0">
      <alignment vertical="center"/>
    </xf>
    <xf numFmtId="0" fontId="88"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0" fillId="48" borderId="0" applyNumberFormat="0" applyBorder="0" applyAlignment="0" applyProtection="0">
      <alignment vertical="center"/>
    </xf>
    <xf numFmtId="0" fontId="0" fillId="49" borderId="0" applyNumberFormat="0" applyBorder="0" applyAlignment="0" applyProtection="0">
      <alignment vertical="center"/>
    </xf>
    <xf numFmtId="0" fontId="26"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0" fillId="5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3" borderId="0" applyNumberFormat="0" applyBorder="0" applyAlignment="0" applyProtection="0">
      <alignment vertical="center"/>
    </xf>
    <xf numFmtId="0" fontId="8" fillId="0" borderId="0">
      <alignment vertical="center"/>
    </xf>
    <xf numFmtId="0" fontId="0" fillId="51" borderId="0" applyNumberFormat="0" applyBorder="0" applyAlignment="0" applyProtection="0">
      <alignment vertical="center"/>
    </xf>
    <xf numFmtId="0" fontId="81"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6"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96" fillId="0" borderId="1">
      <alignment horizontal="left" vertical="center"/>
    </xf>
    <xf numFmtId="0" fontId="0" fillId="47" borderId="0" applyNumberFormat="0" applyBorder="0" applyAlignment="0" applyProtection="0">
      <alignment vertical="center"/>
    </xf>
    <xf numFmtId="0" fontId="81"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6" fillId="40" borderId="0" applyNumberFormat="0" applyBorder="0" applyAlignment="0" applyProtection="0">
      <alignment vertical="center"/>
    </xf>
    <xf numFmtId="0" fontId="84"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80" fillId="54" borderId="0" applyNumberFormat="0" applyBorder="0" applyAlignment="0" applyProtection="0">
      <alignment vertical="center"/>
    </xf>
    <xf numFmtId="0" fontId="84" fillId="37" borderId="0" applyNumberFormat="0" applyBorder="0" applyAlignment="0" applyProtection="0">
      <alignment vertical="center"/>
    </xf>
    <xf numFmtId="0" fontId="0" fillId="47" borderId="0" applyNumberFormat="0" applyBorder="0" applyAlignment="0" applyProtection="0">
      <alignment vertical="center"/>
    </xf>
    <xf numFmtId="0" fontId="84" fillId="37" borderId="0" applyNumberFormat="0" applyBorder="0" applyAlignment="0" applyProtection="0">
      <alignment vertical="center"/>
    </xf>
    <xf numFmtId="0" fontId="0" fillId="43" borderId="0" applyNumberFormat="0" applyBorder="0" applyAlignment="0" applyProtection="0">
      <alignment vertical="center"/>
    </xf>
    <xf numFmtId="0" fontId="97" fillId="52" borderId="0" applyNumberFormat="0" applyBorder="0" applyAlignment="0" applyProtection="0">
      <alignment vertical="center"/>
    </xf>
    <xf numFmtId="9" fontId="8" fillId="0" borderId="0" applyFont="0" applyFill="0" applyBorder="0" applyAlignment="0" applyProtection="0">
      <alignment vertical="center"/>
    </xf>
    <xf numFmtId="0" fontId="95" fillId="0" borderId="29" applyNumberFormat="0" applyFill="0" applyAlignment="0" applyProtection="0">
      <alignment vertical="center"/>
    </xf>
    <xf numFmtId="0" fontId="0" fillId="43" borderId="0" applyNumberFormat="0" applyBorder="0" applyAlignment="0" applyProtection="0">
      <alignment vertical="center"/>
    </xf>
    <xf numFmtId="0" fontId="81" fillId="55" borderId="0" applyNumberFormat="0" applyBorder="0" applyAlignment="0" applyProtection="0">
      <alignment vertical="center"/>
    </xf>
    <xf numFmtId="0" fontId="97" fillId="52" borderId="0" applyNumberFormat="0" applyBorder="0" applyAlignment="0" applyProtection="0">
      <alignment vertical="center"/>
    </xf>
    <xf numFmtId="9" fontId="8" fillId="0" borderId="0" applyFont="0" applyFill="0" applyBorder="0" applyAlignment="0" applyProtection="0">
      <alignment vertical="center"/>
    </xf>
    <xf numFmtId="0" fontId="84" fillId="37" borderId="0" applyNumberFormat="0" applyBorder="0" applyAlignment="0" applyProtection="0">
      <alignment vertical="center"/>
    </xf>
    <xf numFmtId="0" fontId="0" fillId="56" borderId="0" applyNumberFormat="0" applyBorder="0" applyAlignment="0" applyProtection="0">
      <alignment vertical="center"/>
    </xf>
    <xf numFmtId="0" fontId="80" fillId="52" borderId="0" applyNumberFormat="0" applyBorder="0" applyAlignment="0" applyProtection="0">
      <alignment vertical="center"/>
    </xf>
    <xf numFmtId="0" fontId="98" fillId="39" borderId="30" applyNumberFormat="0" applyAlignment="0" applyProtection="0">
      <alignment vertical="center"/>
    </xf>
    <xf numFmtId="0" fontId="81" fillId="41"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4" fillId="37" borderId="0" applyNumberFormat="0" applyBorder="0" applyAlignment="0" applyProtection="0">
      <alignment vertical="center"/>
    </xf>
    <xf numFmtId="0" fontId="99" fillId="0" borderId="31" applyNumberFormat="0" applyFill="0" applyAlignment="0" applyProtection="0">
      <alignment vertical="center"/>
    </xf>
    <xf numFmtId="0" fontId="80" fillId="52" borderId="0" applyNumberFormat="0" applyBorder="0" applyAlignment="0" applyProtection="0">
      <alignment vertical="center"/>
    </xf>
    <xf numFmtId="9" fontId="8" fillId="0" borderId="0" applyFont="0" applyFill="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0" fillId="45" borderId="0" applyNumberFormat="0" applyBorder="0" applyAlignment="0" applyProtection="0">
      <alignment vertical="center"/>
    </xf>
    <xf numFmtId="0" fontId="98" fillId="39" borderId="30" applyNumberFormat="0" applyAlignment="0" applyProtection="0">
      <alignment vertical="center"/>
    </xf>
    <xf numFmtId="0" fontId="8" fillId="0" borderId="0">
      <alignment vertical="center"/>
    </xf>
    <xf numFmtId="0" fontId="81" fillId="41" borderId="0" applyNumberFormat="0" applyBorder="0" applyAlignment="0" applyProtection="0">
      <alignment vertical="center"/>
    </xf>
    <xf numFmtId="0" fontId="80" fillId="45" borderId="0" applyNumberFormat="0" applyBorder="0" applyAlignment="0" applyProtection="0">
      <alignment vertical="center"/>
    </xf>
    <xf numFmtId="0" fontId="81" fillId="50" borderId="0" applyNumberFormat="0" applyBorder="0" applyAlignment="0" applyProtection="0">
      <alignment vertical="center"/>
    </xf>
    <xf numFmtId="0" fontId="0" fillId="40" borderId="32" applyNumberFormat="0" applyFont="0" applyAlignment="0" applyProtection="0">
      <alignment vertical="center"/>
    </xf>
    <xf numFmtId="0" fontId="80" fillId="46" borderId="0" applyNumberFormat="0" applyBorder="0" applyAlignment="0" applyProtection="0">
      <alignment vertical="center"/>
    </xf>
    <xf numFmtId="0" fontId="80" fillId="50" borderId="0" applyNumberFormat="0" applyBorder="0" applyAlignment="0" applyProtection="0">
      <alignment vertical="center"/>
    </xf>
    <xf numFmtId="0" fontId="81" fillId="41"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3" borderId="0" applyNumberFormat="0" applyBorder="0" applyAlignment="0" applyProtection="0">
      <alignment vertical="center"/>
    </xf>
    <xf numFmtId="0" fontId="26" fillId="49" borderId="0" applyNumberFormat="0" applyBorder="0" applyAlignment="0" applyProtection="0">
      <alignment vertical="center"/>
    </xf>
    <xf numFmtId="0" fontId="80" fillId="53" borderId="0" applyNumberFormat="0" applyBorder="0" applyAlignment="0" applyProtection="0">
      <alignment vertical="center"/>
    </xf>
    <xf numFmtId="0" fontId="26" fillId="49" borderId="0" applyNumberFormat="0" applyBorder="0" applyAlignment="0" applyProtection="0">
      <alignment vertical="center"/>
    </xf>
    <xf numFmtId="0" fontId="80" fillId="44" borderId="0" applyNumberFormat="0" applyBorder="0" applyAlignment="0" applyProtection="0">
      <alignment vertical="center"/>
    </xf>
    <xf numFmtId="0" fontId="81" fillId="41" borderId="0" applyNumberFormat="0" applyBorder="0" applyAlignment="0" applyProtection="0">
      <alignment vertical="center"/>
    </xf>
    <xf numFmtId="0" fontId="80" fillId="44" borderId="0" applyNumberFormat="0" applyBorder="0" applyAlignment="0" applyProtection="0">
      <alignment vertical="center"/>
    </xf>
    <xf numFmtId="0" fontId="85" fillId="0" borderId="0" applyProtection="0">
      <alignment vertical="center"/>
    </xf>
    <xf numFmtId="0" fontId="8" fillId="0" borderId="0">
      <alignment vertical="center"/>
    </xf>
    <xf numFmtId="0" fontId="80" fillId="54" borderId="0" applyNumberFormat="0" applyBorder="0" applyAlignment="0" applyProtection="0">
      <alignment vertical="center"/>
    </xf>
    <xf numFmtId="0" fontId="80" fillId="39" borderId="0" applyNumberFormat="0" applyBorder="0" applyAlignment="0" applyProtection="0">
      <alignment vertical="center"/>
    </xf>
    <xf numFmtId="0" fontId="89" fillId="0" borderId="27" applyNumberFormat="0" applyFill="0" applyAlignment="0" applyProtection="0">
      <alignment vertical="center"/>
    </xf>
    <xf numFmtId="0" fontId="80" fillId="39" borderId="0" applyNumberFormat="0" applyBorder="0" applyAlignment="0" applyProtection="0">
      <alignment vertical="center"/>
    </xf>
    <xf numFmtId="0" fontId="80" fillId="39" borderId="0" applyNumberFormat="0" applyBorder="0" applyAlignment="0" applyProtection="0">
      <alignment vertical="center"/>
    </xf>
    <xf numFmtId="9" fontId="8" fillId="0" borderId="0" applyFon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8" borderId="0" applyNumberFormat="0" applyBorder="0" applyAlignment="0" applyProtection="0">
      <alignment vertical="center"/>
    </xf>
    <xf numFmtId="0" fontId="100" fillId="0" borderId="15">
      <alignment horizontal="left" vertical="center"/>
    </xf>
    <xf numFmtId="0" fontId="80" fillId="36" borderId="0" applyNumberFormat="0" applyBorder="0" applyAlignment="0" applyProtection="0">
      <alignment vertical="center"/>
    </xf>
    <xf numFmtId="0" fontId="100" fillId="0" borderId="15">
      <alignment horizontal="left" vertical="center"/>
    </xf>
    <xf numFmtId="0" fontId="80" fillId="36" borderId="0" applyNumberFormat="0" applyBorder="0" applyAlignment="0" applyProtection="0">
      <alignment vertical="center"/>
    </xf>
    <xf numFmtId="0" fontId="80" fillId="41" borderId="0" applyNumberFormat="0" applyBorder="0" applyAlignment="0" applyProtection="0">
      <alignment vertical="center"/>
    </xf>
    <xf numFmtId="0" fontId="93" fillId="0" borderId="0">
      <alignment vertical="center"/>
      <protection locked="0"/>
    </xf>
    <xf numFmtId="0" fontId="80" fillId="48" borderId="0" applyNumberFormat="0" applyBorder="0" applyAlignment="0" applyProtection="0">
      <alignment vertical="center"/>
    </xf>
    <xf numFmtId="0" fontId="26" fillId="49" borderId="0" applyNumberFormat="0" applyBorder="0" applyAlignment="0" applyProtection="0">
      <alignment vertical="center"/>
    </xf>
    <xf numFmtId="0" fontId="81" fillId="38"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101" fillId="0" borderId="0" applyNumberFormat="0" applyFill="0" applyBorder="0" applyAlignment="0" applyProtection="0">
      <alignment vertical="center"/>
    </xf>
    <xf numFmtId="0" fontId="81" fillId="41"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91" fillId="0" borderId="28">
      <alignment horizontal="center" vertical="center"/>
    </xf>
    <xf numFmtId="0" fontId="81" fillId="47" borderId="0" applyNumberFormat="0" applyBorder="0" applyAlignment="0" applyProtection="0">
      <alignment vertical="center"/>
    </xf>
    <xf numFmtId="0" fontId="81" fillId="47" borderId="0" applyNumberFormat="0" applyBorder="0" applyAlignment="0" applyProtection="0">
      <alignment vertical="center"/>
    </xf>
    <xf numFmtId="0" fontId="89" fillId="0" borderId="27" applyNumberFormat="0" applyFill="0" applyAlignment="0" applyProtection="0">
      <alignment vertical="center"/>
    </xf>
    <xf numFmtId="0" fontId="81" fillId="47" borderId="0" applyNumberFormat="0" applyBorder="0" applyAlignment="0" applyProtection="0">
      <alignment vertical="center"/>
    </xf>
    <xf numFmtId="0" fontId="89" fillId="0" borderId="27" applyNumberFormat="0" applyFill="0" applyAlignment="0" applyProtection="0">
      <alignment vertical="center"/>
    </xf>
    <xf numFmtId="0" fontId="81" fillId="38" borderId="0" applyNumberFormat="0" applyBorder="0" applyAlignment="0" applyProtection="0">
      <alignment vertical="center"/>
    </xf>
    <xf numFmtId="15" fontId="102" fillId="0" borderId="0">
      <alignment vertical="center"/>
    </xf>
    <xf numFmtId="0" fontId="81" fillId="38" borderId="0" applyNumberFormat="0" applyBorder="0" applyAlignment="0" applyProtection="0">
      <alignment vertical="center"/>
    </xf>
    <xf numFmtId="177" fontId="8" fillId="0" borderId="0" applyFon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 fillId="0" borderId="0">
      <alignment vertical="center"/>
    </xf>
    <xf numFmtId="0" fontId="81" fillId="38" borderId="0" applyNumberFormat="0" applyBorder="0" applyAlignment="0" applyProtection="0">
      <alignment vertical="center"/>
    </xf>
    <xf numFmtId="0" fontId="103" fillId="58" borderId="4">
      <alignment vertical="center"/>
      <protection locked="0"/>
    </xf>
    <xf numFmtId="0" fontId="8" fillId="0" borderId="0">
      <alignment vertical="center"/>
    </xf>
    <xf numFmtId="0" fontId="81" fillId="38" borderId="0" applyNumberFormat="0" applyBorder="0" applyAlignment="0" applyProtection="0">
      <alignment vertical="center"/>
    </xf>
    <xf numFmtId="0" fontId="8" fillId="0" borderId="0">
      <alignment vertical="center"/>
    </xf>
    <xf numFmtId="0" fontId="90" fillId="51" borderId="0" applyNumberFormat="0" applyBorder="0" applyAlignment="0" applyProtection="0">
      <alignment vertical="center"/>
    </xf>
    <xf numFmtId="0" fontId="81" fillId="38" borderId="0" applyNumberFormat="0" applyBorder="0" applyAlignment="0" applyProtection="0">
      <alignment vertical="center"/>
    </xf>
    <xf numFmtId="0" fontId="90" fillId="51" borderId="0" applyNumberFormat="0" applyBorder="0" applyAlignment="0" applyProtection="0">
      <alignment vertical="center"/>
    </xf>
    <xf numFmtId="0" fontId="81" fillId="38" borderId="0" applyNumberFormat="0" applyBorder="0" applyAlignment="0" applyProtection="0">
      <alignment vertical="center"/>
    </xf>
    <xf numFmtId="0" fontId="81" fillId="55" borderId="0" applyNumberFormat="0" applyBorder="0" applyAlignment="0" applyProtection="0">
      <alignment vertical="center"/>
    </xf>
    <xf numFmtId="0" fontId="80" fillId="38" borderId="0" applyNumberFormat="0" applyBorder="0" applyAlignment="0" applyProtection="0">
      <alignment vertical="center"/>
    </xf>
    <xf numFmtId="0" fontId="100" fillId="0" borderId="33" applyNumberFormat="0" applyAlignment="0" applyProtection="0">
      <alignment horizontal="left" vertical="center"/>
    </xf>
    <xf numFmtId="0" fontId="104" fillId="50" borderId="34" applyNumberFormat="0" applyAlignment="0" applyProtection="0">
      <alignment vertical="center"/>
    </xf>
    <xf numFmtId="0" fontId="26" fillId="39"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26" fillId="49" borderId="0" applyNumberFormat="0" applyBorder="0" applyAlignment="0" applyProtection="0">
      <alignment vertical="center"/>
    </xf>
    <xf numFmtId="0" fontId="81" fillId="42"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103" fillId="58" borderId="4">
      <alignment vertical="center"/>
      <protection locked="0"/>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1" fillId="55" borderId="0" applyNumberFormat="0" applyBorder="0" applyAlignment="0" applyProtection="0">
      <alignment vertical="center"/>
    </xf>
    <xf numFmtId="15" fontId="102" fillId="0" borderId="0">
      <alignment vertical="center"/>
    </xf>
    <xf numFmtId="0" fontId="105" fillId="0" borderId="0">
      <alignment vertical="center"/>
    </xf>
    <xf numFmtId="9" fontId="8" fillId="0" borderId="0" applyFont="0" applyFill="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2" borderId="0" applyNumberFormat="0" applyBorder="0" applyAlignment="0" applyProtection="0">
      <alignment vertical="center"/>
    </xf>
    <xf numFmtId="0" fontId="26" fillId="40" borderId="0" applyNumberFormat="0" applyBorder="0" applyAlignment="0" applyProtection="0">
      <alignment vertical="center"/>
    </xf>
    <xf numFmtId="0" fontId="81" fillId="36" borderId="0" applyNumberFormat="0" applyBorder="0" applyAlignment="0" applyProtection="0">
      <alignment vertical="center"/>
    </xf>
    <xf numFmtId="0" fontId="8" fillId="0" borderId="0" applyFont="0" applyFill="0" applyBorder="0" applyAlignment="0" applyProtection="0">
      <alignment vertical="center"/>
    </xf>
    <xf numFmtId="0" fontId="26" fillId="40" borderId="0" applyNumberFormat="0" applyBorder="0" applyAlignment="0" applyProtection="0">
      <alignment vertical="center"/>
    </xf>
    <xf numFmtId="0" fontId="81" fillId="3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9" fillId="0" borderId="27" applyNumberFormat="0" applyFill="0" applyAlignment="0" applyProtection="0">
      <alignment vertical="center"/>
    </xf>
    <xf numFmtId="0" fontId="26" fillId="40" borderId="0" applyNumberFormat="0" applyBorder="0" applyAlignment="0" applyProtection="0">
      <alignment vertical="center"/>
    </xf>
    <xf numFmtId="0" fontId="82" fillId="0" borderId="26" applyNumberFormat="0" applyFill="0" applyAlignment="0" applyProtection="0">
      <alignment vertical="center"/>
    </xf>
    <xf numFmtId="0" fontId="81" fillId="36" borderId="0" applyNumberFormat="0" applyBorder="0" applyAlignment="0" applyProtection="0">
      <alignment vertical="center"/>
    </xf>
    <xf numFmtId="0" fontId="89" fillId="0" borderId="27" applyNumberFormat="0" applyFill="0" applyAlignment="0" applyProtection="0">
      <alignment vertical="center"/>
    </xf>
    <xf numFmtId="0" fontId="26" fillId="40" borderId="0" applyNumberFormat="0" applyBorder="0" applyAlignment="0" applyProtection="0">
      <alignment vertical="center"/>
    </xf>
    <xf numFmtId="0" fontId="89" fillId="0" borderId="27" applyNumberFormat="0" applyFill="0" applyAlignment="0" applyProtection="0">
      <alignment vertical="center"/>
    </xf>
    <xf numFmtId="0" fontId="26" fillId="37" borderId="0" applyNumberFormat="0" applyBorder="0" applyAlignment="0" applyProtection="0">
      <alignment vertical="center"/>
    </xf>
    <xf numFmtId="0" fontId="81" fillId="38" borderId="0" applyNumberFormat="0" applyBorder="0" applyAlignment="0" applyProtection="0">
      <alignment vertical="center"/>
    </xf>
    <xf numFmtId="178" fontId="8" fillId="0" borderId="0" applyFont="0" applyFill="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39" borderId="0" applyNumberFormat="0" applyBorder="0" applyAlignment="0" applyProtection="0">
      <alignment vertical="center"/>
    </xf>
    <xf numFmtId="179" fontId="8" fillId="0" borderId="0" applyFont="0" applyFill="0" applyBorder="0" applyAlignment="0" applyProtection="0">
      <alignment vertical="center"/>
    </xf>
    <xf numFmtId="0" fontId="81" fillId="39" borderId="0" applyNumberFormat="0" applyBorder="0" applyAlignment="0" applyProtection="0">
      <alignment vertical="center"/>
    </xf>
    <xf numFmtId="0" fontId="81" fillId="38" borderId="0" applyNumberFormat="0" applyBorder="0" applyAlignment="0" applyProtection="0">
      <alignment vertical="center"/>
    </xf>
    <xf numFmtId="0" fontId="84" fillId="43"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5" fillId="0" borderId="3" applyNumberFormat="0" applyFill="0" applyProtection="0">
      <alignment horizontal="right" vertical="center"/>
    </xf>
    <xf numFmtId="0" fontId="81" fillId="39"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180" fontId="106" fillId="0" borderId="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 fillId="0" borderId="0">
      <alignment vertical="center"/>
    </xf>
    <xf numFmtId="0" fontId="81" fillId="42" borderId="0" applyNumberFormat="0" applyBorder="0" applyAlignment="0" applyProtection="0">
      <alignment vertical="center"/>
    </xf>
    <xf numFmtId="181" fontId="8" fillId="0" borderId="0" applyFont="0" applyFill="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9" fontId="8" fillId="0" borderId="0" applyFont="0" applyFill="0" applyBorder="0" applyAlignment="0" applyProtection="0">
      <alignment vertical="center"/>
    </xf>
    <xf numFmtId="0" fontId="81" fillId="38" borderId="0" applyNumberFormat="0" applyBorder="0" applyAlignment="0" applyProtection="0">
      <alignment vertical="center"/>
    </xf>
    <xf numFmtId="0" fontId="26" fillId="49" borderId="0" applyNumberFormat="0" applyBorder="0" applyAlignment="0" applyProtection="0">
      <alignment vertical="center"/>
    </xf>
    <xf numFmtId="9" fontId="8" fillId="0" borderId="0" applyFont="0" applyFill="0" applyBorder="0" applyAlignment="0" applyProtection="0">
      <alignment vertical="center"/>
    </xf>
    <xf numFmtId="0" fontId="26" fillId="49" borderId="0" applyNumberFormat="0" applyBorder="0" applyAlignment="0" applyProtection="0">
      <alignment vertical="center"/>
    </xf>
    <xf numFmtId="9" fontId="8" fillId="0" borderId="0" applyFont="0" applyFill="0" applyBorder="0" applyAlignment="0" applyProtection="0">
      <alignment vertical="center"/>
    </xf>
    <xf numFmtId="0" fontId="26" fillId="49" borderId="0" applyNumberFormat="0" applyBorder="0" applyAlignment="0" applyProtection="0">
      <alignment vertical="center"/>
    </xf>
    <xf numFmtId="9" fontId="8" fillId="0" borderId="0" applyFont="0" applyFill="0" applyBorder="0" applyAlignment="0" applyProtection="0">
      <alignment vertical="center"/>
    </xf>
    <xf numFmtId="0" fontId="26" fillId="49" borderId="0" applyNumberFormat="0" applyBorder="0" applyAlignment="0" applyProtection="0">
      <alignment vertical="center"/>
    </xf>
    <xf numFmtId="0" fontId="107" fillId="59" borderId="0" applyNumberFormat="0" applyBorder="0" applyAlignment="0" applyProtection="0">
      <alignment vertical="center"/>
    </xf>
    <xf numFmtId="9" fontId="8" fillId="0" borderId="0" applyFont="0" applyFill="0" applyBorder="0" applyAlignment="0" applyProtection="0">
      <alignment vertical="center"/>
    </xf>
    <xf numFmtId="0" fontId="26" fillId="39" borderId="0" applyNumberFormat="0" applyBorder="0" applyAlignment="0" applyProtection="0">
      <alignment vertical="center"/>
    </xf>
    <xf numFmtId="9" fontId="8" fillId="0" borderId="0" applyFont="0" applyFill="0" applyBorder="0" applyAlignment="0" applyProtection="0">
      <alignment vertical="center"/>
    </xf>
    <xf numFmtId="0" fontId="26" fillId="39" borderId="0" applyNumberFormat="0" applyBorder="0" applyAlignment="0" applyProtection="0">
      <alignment vertical="center"/>
    </xf>
    <xf numFmtId="0" fontId="26" fillId="50" borderId="0" applyNumberFormat="0" applyBorder="0" applyAlignment="0" applyProtection="0">
      <alignment vertical="center"/>
    </xf>
    <xf numFmtId="9" fontId="8" fillId="0" borderId="0" applyFont="0" applyFill="0" applyBorder="0" applyAlignment="0" applyProtection="0">
      <alignment vertical="center"/>
    </xf>
    <xf numFmtId="0" fontId="26" fillId="39" borderId="0" applyNumberFormat="0" applyBorder="0" applyAlignment="0" applyProtection="0">
      <alignment vertical="center"/>
    </xf>
    <xf numFmtId="0" fontId="85" fillId="0" borderId="3" applyNumberFormat="0" applyFill="0" applyProtection="0">
      <alignment horizontal="left" vertical="center"/>
    </xf>
    <xf numFmtId="0" fontId="26" fillId="50" borderId="0" applyNumberFormat="0" applyBorder="0" applyAlignment="0" applyProtection="0">
      <alignment vertical="center"/>
    </xf>
    <xf numFmtId="0" fontId="26" fillId="39"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 fillId="60" borderId="0" applyNumberFormat="0" applyFont="0" applyBorder="0" applyAlignment="0" applyProtection="0">
      <alignment vertical="center"/>
    </xf>
    <xf numFmtId="0" fontId="81" fillId="38" borderId="0" applyNumberFormat="0" applyBorder="0" applyAlignment="0" applyProtection="0">
      <alignment vertical="center"/>
    </xf>
    <xf numFmtId="0" fontId="81" fillId="41" borderId="0" applyNumberFormat="0" applyBorder="0" applyAlignment="0" applyProtection="0">
      <alignment vertical="center"/>
    </xf>
    <xf numFmtId="0" fontId="81" fillId="38" borderId="0" applyNumberFormat="0" applyBorder="0" applyAlignment="0" applyProtection="0">
      <alignment vertical="center"/>
    </xf>
    <xf numFmtId="0" fontId="106" fillId="0" borderId="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91" fillId="0" borderId="28">
      <alignment horizontal="center" vertical="center"/>
    </xf>
    <xf numFmtId="0" fontId="8" fillId="0" borderId="0">
      <alignment vertical="center"/>
    </xf>
    <xf numFmtId="0" fontId="81" fillId="38" borderId="0" applyNumberFormat="0" applyBorder="0" applyAlignment="0" applyProtection="0">
      <alignment vertical="center"/>
    </xf>
    <xf numFmtId="9" fontId="8" fillId="0" borderId="0" applyFont="0" applyFill="0" applyBorder="0" applyAlignment="0" applyProtection="0">
      <alignment vertical="center"/>
    </xf>
    <xf numFmtId="0" fontId="108" fillId="0" borderId="35" applyNumberFormat="0" applyFill="0" applyAlignment="0" applyProtection="0">
      <alignment vertical="center"/>
    </xf>
    <xf numFmtId="0" fontId="81" fillId="38" borderId="0" applyNumberFormat="0" applyBorder="0" applyAlignment="0" applyProtection="0">
      <alignment vertical="center"/>
    </xf>
    <xf numFmtId="0" fontId="89" fillId="0" borderId="27" applyNumberFormat="0" applyFill="0" applyAlignment="0" applyProtection="0">
      <alignment vertical="center"/>
    </xf>
    <xf numFmtId="0" fontId="81" fillId="38" borderId="0" applyNumberFormat="0" applyBorder="0" applyAlignment="0" applyProtection="0">
      <alignment vertical="center"/>
    </xf>
    <xf numFmtId="0" fontId="89" fillId="0" borderId="27" applyNumberFormat="0" applyFill="0" applyAlignment="0" applyProtection="0">
      <alignment vertical="center"/>
    </xf>
    <xf numFmtId="0" fontId="81" fillId="36"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86" fillId="40" borderId="1" applyNumberFormat="0" applyBorder="0" applyAlignment="0" applyProtection="0">
      <alignment vertical="center"/>
    </xf>
    <xf numFmtId="0" fontId="26" fillId="49" borderId="0" applyNumberFormat="0" applyBorder="0" applyAlignment="0" applyProtection="0">
      <alignment vertical="center"/>
    </xf>
    <xf numFmtId="0" fontId="81" fillId="47" borderId="0" applyNumberFormat="0" applyBorder="0" applyAlignment="0" applyProtection="0">
      <alignment vertical="center"/>
    </xf>
    <xf numFmtId="0" fontId="95" fillId="0" borderId="29" applyNumberFormat="0" applyFill="0" applyAlignment="0" applyProtection="0">
      <alignment vertical="center"/>
    </xf>
    <xf numFmtId="0" fontId="81" fillId="47" borderId="0" applyNumberFormat="0" applyBorder="0" applyAlignment="0" applyProtection="0">
      <alignment vertical="center"/>
    </xf>
    <xf numFmtId="0" fontId="81" fillId="36" borderId="0" applyNumberFormat="0" applyBorder="0" applyAlignment="0" applyProtection="0">
      <alignment vertical="center"/>
    </xf>
    <xf numFmtId="0" fontId="109" fillId="50" borderId="36">
      <alignment horizontal="left" vertical="center"/>
      <protection locked="0" hidden="1"/>
    </xf>
    <xf numFmtId="0" fontId="81" fillId="36" borderId="0" applyNumberFormat="0" applyBorder="0" applyAlignment="0" applyProtection="0">
      <alignment vertical="center"/>
    </xf>
    <xf numFmtId="0" fontId="109" fillId="50" borderId="36">
      <alignment horizontal="left" vertical="center"/>
      <protection locked="0" hidden="1"/>
    </xf>
    <xf numFmtId="0" fontId="95" fillId="0" borderId="29" applyNumberFormat="0" applyFill="0" applyAlignment="0" applyProtection="0">
      <alignment vertical="center"/>
    </xf>
    <xf numFmtId="0" fontId="81" fillId="36" borderId="0" applyNumberFormat="0" applyBorder="0" applyAlignment="0" applyProtection="0">
      <alignment vertical="center"/>
    </xf>
    <xf numFmtId="182" fontId="8" fillId="0" borderId="0" applyFont="0" applyFill="0" applyBorder="0" applyAlignment="0" applyProtection="0">
      <alignment vertical="center"/>
    </xf>
    <xf numFmtId="0" fontId="99" fillId="0" borderId="31" applyNumberFormat="0" applyFill="0" applyAlignment="0" applyProtection="0">
      <alignment vertical="center"/>
    </xf>
    <xf numFmtId="0" fontId="82" fillId="0" borderId="37" applyNumberFormat="0" applyFill="0" applyAlignment="0" applyProtection="0">
      <alignment vertical="center"/>
    </xf>
    <xf numFmtId="0" fontId="81" fillId="36" borderId="0" applyNumberFormat="0" applyBorder="0" applyAlignment="0" applyProtection="0">
      <alignment vertical="center"/>
    </xf>
    <xf numFmtId="0" fontId="82" fillId="0" borderId="37" applyNumberFormat="0" applyFill="0" applyAlignment="0" applyProtection="0">
      <alignment vertical="center"/>
    </xf>
    <xf numFmtId="0" fontId="81" fillId="36" borderId="0" applyNumberFormat="0" applyBorder="0" applyAlignment="0" applyProtection="0">
      <alignment vertical="center"/>
    </xf>
    <xf numFmtId="0" fontId="82" fillId="0" borderId="26" applyNumberFormat="0" applyFill="0" applyAlignment="0" applyProtection="0">
      <alignment vertical="center"/>
    </xf>
    <xf numFmtId="0" fontId="81" fillId="36" borderId="0" applyNumberFormat="0" applyBorder="0" applyAlignment="0" applyProtection="0">
      <alignment vertical="center"/>
    </xf>
    <xf numFmtId="0" fontId="89" fillId="0" borderId="27" applyNumberFormat="0" applyFill="0" applyAlignment="0" applyProtection="0">
      <alignment vertical="center"/>
    </xf>
    <xf numFmtId="0" fontId="82" fillId="0" borderId="26" applyNumberFormat="0" applyFill="0" applyAlignment="0" applyProtection="0">
      <alignment vertical="center"/>
    </xf>
    <xf numFmtId="0" fontId="81" fillId="36" borderId="0" applyNumberFormat="0" applyBorder="0" applyAlignment="0" applyProtection="0">
      <alignment vertical="center"/>
    </xf>
    <xf numFmtId="9" fontId="8" fillId="0" borderId="0" applyFont="0" applyFill="0" applyBorder="0" applyAlignment="0" applyProtection="0">
      <alignment vertical="center"/>
    </xf>
    <xf numFmtId="0" fontId="89" fillId="0" borderId="27" applyNumberFormat="0" applyFill="0" applyAlignment="0" applyProtection="0">
      <alignment vertical="center"/>
    </xf>
    <xf numFmtId="0" fontId="26" fillId="4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91" fillId="0" borderId="0" applyNumberFormat="0" applyFill="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81" fillId="41" borderId="0" applyNumberFormat="0" applyBorder="0" applyAlignment="0" applyProtection="0">
      <alignment vertical="center"/>
    </xf>
    <xf numFmtId="0" fontId="89" fillId="0" borderId="27" applyNumberFormat="0" applyFill="0" applyAlignment="0" applyProtection="0">
      <alignment vertical="center"/>
    </xf>
    <xf numFmtId="183" fontId="8" fillId="0" borderId="0" applyFont="0" applyFill="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9" fillId="0" borderId="31" applyNumberFormat="0" applyFill="0" applyAlignment="0" applyProtection="0">
      <alignment vertical="center"/>
    </xf>
    <xf numFmtId="185" fontId="106" fillId="0" borderId="0">
      <alignment vertical="center"/>
    </xf>
    <xf numFmtId="0" fontId="95" fillId="0" borderId="29" applyNumberFormat="0" applyFill="0" applyAlignment="0" applyProtection="0">
      <alignment vertical="center"/>
    </xf>
    <xf numFmtId="15" fontId="102" fillId="0" borderId="0">
      <alignment vertical="center"/>
    </xf>
    <xf numFmtId="15" fontId="102" fillId="0" borderId="0">
      <alignment vertical="center"/>
    </xf>
    <xf numFmtId="186" fontId="106" fillId="0" borderId="0">
      <alignment vertical="center"/>
    </xf>
    <xf numFmtId="0" fontId="86"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1" fillId="0" borderId="38" applyNumberFormat="0" applyFill="0" applyAlignment="0" applyProtection="0">
      <alignment vertical="center"/>
    </xf>
    <xf numFmtId="0" fontId="80" fillId="38" borderId="0" applyNumberFormat="0" applyBorder="0" applyAlignment="0" applyProtection="0">
      <alignment vertical="center"/>
    </xf>
    <xf numFmtId="0" fontId="100" fillId="0" borderId="33" applyNumberFormat="0" applyAlignment="0" applyProtection="0">
      <alignment horizontal="left" vertical="center"/>
    </xf>
    <xf numFmtId="0" fontId="100" fillId="0" borderId="15">
      <alignment horizontal="left" vertical="center"/>
    </xf>
    <xf numFmtId="0" fontId="100" fillId="0" borderId="15">
      <alignment horizontal="left" vertical="center"/>
    </xf>
    <xf numFmtId="43" fontId="0" fillId="0" borderId="0" applyFont="0" applyFill="0" applyBorder="0" applyAlignment="0" applyProtection="0">
      <alignment vertical="center"/>
    </xf>
    <xf numFmtId="0" fontId="86" fillId="40" borderId="1" applyNumberFormat="0" applyBorder="0" applyAlignment="0" applyProtection="0">
      <alignment vertical="center"/>
    </xf>
    <xf numFmtId="43" fontId="0" fillId="0" borderId="0" applyFont="0" applyFill="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187" fontId="112" fillId="61" borderId="0">
      <alignment vertical="center"/>
    </xf>
    <xf numFmtId="187" fontId="113" fillId="62"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7"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4" fillId="56" borderId="36">
      <alignment horizontal="centerContinuous" vertical="center"/>
    </xf>
    <xf numFmtId="1" fontId="85" fillId="0" borderId="25" applyFill="0" applyProtection="0">
      <alignment horizontal="center" vertical="center"/>
    </xf>
    <xf numFmtId="0" fontId="89" fillId="0" borderId="27" applyNumberFormat="0" applyFill="0" applyAlignment="0" applyProtection="0">
      <alignment vertical="center"/>
    </xf>
    <xf numFmtId="40" fontId="114" fillId="56" borderId="36">
      <alignment horizontal="centerContinuous" vertical="center"/>
    </xf>
    <xf numFmtId="37" fontId="115" fillId="0" borderId="0">
      <alignment vertical="center"/>
    </xf>
    <xf numFmtId="0" fontId="91" fillId="0" borderId="28">
      <alignment horizontal="center" vertical="center"/>
    </xf>
    <xf numFmtId="9" fontId="8" fillId="0" borderId="0" applyFont="0" applyFill="0" applyBorder="0" applyAlignment="0" applyProtection="0">
      <alignment vertical="center"/>
    </xf>
    <xf numFmtId="37" fontId="115" fillId="0" borderId="0">
      <alignment vertical="center"/>
    </xf>
    <xf numFmtId="0" fontId="91" fillId="0" borderId="28">
      <alignment horizontal="center" vertical="center"/>
    </xf>
    <xf numFmtId="37" fontId="115" fillId="0" borderId="0">
      <alignment vertical="center"/>
    </xf>
    <xf numFmtId="0" fontId="91" fillId="0" borderId="28">
      <alignment horizontal="center" vertical="center"/>
    </xf>
    <xf numFmtId="37" fontId="115" fillId="0" borderId="0">
      <alignment vertical="center"/>
    </xf>
    <xf numFmtId="0" fontId="91" fillId="0" borderId="28">
      <alignment horizontal="center" vertical="center"/>
    </xf>
    <xf numFmtId="9" fontId="8" fillId="0" borderId="0" applyFont="0" applyFill="0" applyBorder="0" applyAlignment="0" applyProtection="0">
      <alignment vertical="center"/>
    </xf>
    <xf numFmtId="189" fontId="85" fillId="0" borderId="0">
      <alignment vertical="center"/>
    </xf>
    <xf numFmtId="0" fontId="93" fillId="0" borderId="0">
      <alignment vertical="center"/>
    </xf>
    <xf numFmtId="9" fontId="8" fillId="0" borderId="0" applyFont="0" applyFill="0" applyBorder="0" applyAlignment="0" applyProtection="0">
      <alignment vertical="center"/>
    </xf>
    <xf numFmtId="14" fontId="83"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103" fillId="58" borderId="4">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1" fillId="0" borderId="28">
      <alignment horizontal="center" vertical="center"/>
    </xf>
    <xf numFmtId="0" fontId="85" fillId="0" borderId="3" applyNumberFormat="0" applyFill="0" applyProtection="0">
      <alignment horizontal="right" vertical="center"/>
    </xf>
    <xf numFmtId="15" fontId="8" fillId="0" borderId="0" applyFont="0" applyFill="0" applyBorder="0" applyAlignment="0" applyProtection="0">
      <alignment vertical="center"/>
    </xf>
    <xf numFmtId="0" fontId="85" fillId="0" borderId="3"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5" fillId="0" borderId="3" applyNumberFormat="0" applyFill="0" applyProtection="0">
      <alignment horizontal="right" vertical="center"/>
    </xf>
    <xf numFmtId="0" fontId="91" fillId="0" borderId="28">
      <alignment horizontal="center" vertical="center"/>
    </xf>
    <xf numFmtId="0" fontId="91" fillId="0" borderId="28">
      <alignment horizontal="center" vertical="center"/>
    </xf>
    <xf numFmtId="0" fontId="91" fillId="0" borderId="28">
      <alignment horizontal="center" vertical="center"/>
    </xf>
    <xf numFmtId="0" fontId="91" fillId="0" borderId="28">
      <alignment horizontal="center" vertical="center"/>
    </xf>
    <xf numFmtId="3" fontId="8" fillId="0" borderId="0" applyFont="0" applyFill="0" applyBorder="0" applyAlignment="0" applyProtection="0">
      <alignment vertical="center"/>
    </xf>
    <xf numFmtId="0" fontId="8" fillId="60" borderId="0" applyNumberFormat="0" applyFont="0" applyBorder="0" applyAlignment="0" applyProtection="0">
      <alignment vertical="center"/>
    </xf>
    <xf numFmtId="0" fontId="103" fillId="58" borderId="4">
      <alignment vertical="center"/>
      <protection locked="0"/>
    </xf>
    <xf numFmtId="0" fontId="116" fillId="0" borderId="0">
      <alignment vertical="center"/>
    </xf>
    <xf numFmtId="0" fontId="103" fillId="58" borderId="4">
      <alignment vertical="center"/>
      <protection locked="0"/>
    </xf>
    <xf numFmtId="0" fontId="103" fillId="58" borderId="4">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1" fillId="0" borderId="3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5"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3" applyNumberFormat="0" applyFill="0" applyProtection="0">
      <alignment horizontal="right" vertical="center"/>
    </xf>
    <xf numFmtId="9" fontId="8" fillId="0" borderId="0" applyFont="0" applyFill="0" applyBorder="0" applyAlignment="0" applyProtection="0">
      <alignment vertical="center"/>
    </xf>
    <xf numFmtId="0" fontId="108"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7" fillId="0" borderId="3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85" fillId="0" borderId="3" applyNumberFormat="0" applyFill="0" applyProtection="0">
      <alignment horizontal="right" vertical="center"/>
    </xf>
    <xf numFmtId="0" fontId="85" fillId="0" borderId="3" applyNumberFormat="0" applyFill="0" applyProtection="0">
      <alignment horizontal="right" vertical="center"/>
    </xf>
    <xf numFmtId="0" fontId="89" fillId="0" borderId="27" applyNumberFormat="0" applyFill="0" applyAlignment="0" applyProtection="0">
      <alignment vertical="center"/>
    </xf>
    <xf numFmtId="0" fontId="89" fillId="0" borderId="27" applyNumberFormat="0" applyFill="0" applyAlignment="0" applyProtection="0">
      <alignment vertical="center"/>
    </xf>
    <xf numFmtId="0" fontId="95" fillId="0" borderId="29" applyNumberFormat="0" applyFill="0" applyAlignment="0" applyProtection="0">
      <alignment vertical="center"/>
    </xf>
    <xf numFmtId="0" fontId="89" fillId="0" borderId="27"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9" fillId="0" borderId="31" applyNumberFormat="0" applyFill="0" applyAlignment="0" applyProtection="0">
      <alignment vertical="center"/>
    </xf>
    <xf numFmtId="0" fontId="84" fillId="37" borderId="0" applyNumberFormat="0" applyBorder="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95" fillId="0" borderId="29" applyNumberFormat="0" applyFill="0" applyAlignment="0" applyProtection="0">
      <alignment vertical="center"/>
    </xf>
    <xf numFmtId="0" fontId="117" fillId="0" borderId="39" applyNumberFormat="0" applyFill="0" applyAlignment="0" applyProtection="0">
      <alignment vertical="center"/>
    </xf>
    <xf numFmtId="0" fontId="84" fillId="37" borderId="0" applyNumberFormat="0" applyBorder="0" applyAlignment="0" applyProtection="0">
      <alignment vertical="center"/>
    </xf>
    <xf numFmtId="0" fontId="99" fillId="0" borderId="31" applyNumberFormat="0" applyFill="0" applyAlignment="0" applyProtection="0">
      <alignment vertical="center"/>
    </xf>
    <xf numFmtId="0" fontId="84" fillId="37" borderId="0" applyNumberFormat="0" applyBorder="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0" fontId="99" fillId="0" borderId="31" applyNumberFormat="0" applyFill="0" applyAlignment="0" applyProtection="0">
      <alignment vertical="center"/>
    </xf>
    <xf numFmtId="1" fontId="85" fillId="0" borderId="25" applyFill="0" applyProtection="0">
      <alignment horizontal="center" vertical="center"/>
    </xf>
    <xf numFmtId="0" fontId="117"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7"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0" fillId="0" borderId="0">
      <alignment vertical="center"/>
    </xf>
    <xf numFmtId="0" fontId="101" fillId="0" borderId="0" applyNumberFormat="0" applyFill="0" applyBorder="0" applyAlignment="0" applyProtection="0">
      <alignment vertical="center"/>
    </xf>
    <xf numFmtId="0" fontId="0" fillId="0" borderId="0">
      <alignment vertical="center"/>
    </xf>
    <xf numFmtId="0" fontId="104" fillId="50" borderId="34" applyNumberFormat="0" applyAlignment="0" applyProtection="0">
      <alignment vertical="center"/>
    </xf>
    <xf numFmtId="0" fontId="101" fillId="0" borderId="0" applyNumberFormat="0" applyFill="0" applyBorder="0" applyAlignment="0" applyProtection="0">
      <alignment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90" fillId="45" borderId="0" applyNumberFormat="0" applyBorder="0" applyAlignment="0" applyProtection="0">
      <alignment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119" fillId="0" borderId="3" applyNumberFormat="0" applyFill="0" applyProtection="0">
      <alignment horizontal="center"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79" fillId="0" borderId="25" applyNumberFormat="0" applyFill="0" applyProtection="0">
      <alignment horizontal="center" vertical="center"/>
    </xf>
    <xf numFmtId="0" fontId="90" fillId="45" borderId="0" applyNumberFormat="0" applyBorder="0" applyAlignment="0" applyProtection="0">
      <alignment vertical="center"/>
    </xf>
    <xf numFmtId="0" fontId="121" fillId="0" borderId="0" applyNumberFormat="0" applyFill="0" applyBorder="0" applyAlignment="0" applyProtection="0">
      <alignment vertical="center"/>
    </xf>
    <xf numFmtId="0" fontId="90" fillId="45" borderId="0" applyNumberFormat="0" applyBorder="0" applyAlignment="0" applyProtection="0">
      <alignment vertical="center"/>
    </xf>
    <xf numFmtId="0" fontId="121"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1"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1"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1"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2" fillId="51" borderId="0" applyNumberFormat="0" applyBorder="0" applyAlignment="0" applyProtection="0">
      <alignment vertical="center"/>
    </xf>
    <xf numFmtId="0" fontId="90" fillId="45" borderId="0" applyNumberFormat="0" applyBorder="0" applyAlignment="0" applyProtection="0">
      <alignment vertical="center"/>
    </xf>
    <xf numFmtId="0" fontId="122" fillId="51" borderId="0" applyNumberFormat="0" applyBorder="0" applyAlignment="0" applyProtection="0">
      <alignment vertical="center"/>
    </xf>
    <xf numFmtId="0" fontId="122" fillId="51" borderId="0" applyNumberFormat="0" applyBorder="0" applyAlignment="0" applyProtection="0">
      <alignment vertical="center"/>
    </xf>
    <xf numFmtId="0" fontId="122"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122" fillId="45" borderId="0" applyNumberFormat="0" applyBorder="0" applyAlignment="0" applyProtection="0">
      <alignment vertical="center"/>
    </xf>
    <xf numFmtId="0" fontId="122" fillId="45" borderId="0" applyNumberFormat="0" applyBorder="0" applyAlignment="0" applyProtection="0">
      <alignment vertical="center"/>
    </xf>
    <xf numFmtId="0" fontId="122" fillId="45" borderId="0" applyNumberFormat="0" applyBorder="0" applyAlignment="0" applyProtection="0">
      <alignment vertical="center"/>
    </xf>
    <xf numFmtId="0" fontId="122" fillId="45" borderId="0" applyNumberFormat="0" applyBorder="0" applyAlignment="0" applyProtection="0">
      <alignment vertical="center"/>
    </xf>
    <xf numFmtId="0" fontId="122" fillId="45" borderId="0" applyNumberFormat="0" applyBorder="0" applyAlignment="0" applyProtection="0">
      <alignment vertical="center"/>
    </xf>
    <xf numFmtId="0" fontId="0" fillId="0" borderId="0">
      <alignment vertical="center"/>
    </xf>
    <xf numFmtId="0" fontId="122" fillId="45" borderId="0" applyNumberFormat="0" applyBorder="0" applyAlignment="0" applyProtection="0">
      <alignment vertical="center"/>
    </xf>
    <xf numFmtId="0" fontId="122" fillId="45" borderId="0" applyNumberFormat="0" applyBorder="0" applyAlignment="0" applyProtection="0">
      <alignment vertical="center"/>
    </xf>
    <xf numFmtId="0" fontId="97" fillId="52" borderId="0" applyNumberFormat="0" applyBorder="0" applyAlignment="0" applyProtection="0">
      <alignment vertical="center"/>
    </xf>
    <xf numFmtId="0" fontId="122" fillId="45" borderId="0" applyNumberFormat="0" applyBorder="0" applyAlignment="0" applyProtection="0">
      <alignment vertical="center"/>
    </xf>
    <xf numFmtId="0" fontId="87" fillId="45"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102" fillId="0" borderId="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3" fillId="0" borderId="40" applyNumberFormat="0" applyFill="0" applyAlignment="0" applyProtection="0">
      <alignment vertical="center"/>
    </xf>
    <xf numFmtId="0" fontId="8" fillId="0" borderId="0">
      <alignment vertical="center"/>
    </xf>
    <xf numFmtId="0" fontId="84" fillId="37" borderId="0" applyNumberFormat="0" applyBorder="0" applyAlignment="0" applyProtection="0">
      <alignment vertical="center"/>
    </xf>
    <xf numFmtId="0" fontId="8" fillId="0" borderId="0">
      <alignment vertical="center"/>
    </xf>
    <xf numFmtId="0" fontId="84" fillId="37" borderId="0" applyNumberFormat="0" applyBorder="0" applyAlignment="0" applyProtection="0">
      <alignment vertical="center"/>
    </xf>
    <xf numFmtId="0" fontId="8" fillId="0" borderId="0">
      <alignment vertical="center"/>
    </xf>
    <xf numFmtId="0" fontId="84" fillId="37" borderId="0" applyNumberFormat="0" applyBorder="0" applyAlignment="0" applyProtection="0">
      <alignment vertical="center"/>
    </xf>
    <xf numFmtId="0" fontId="8" fillId="0" borderId="0">
      <alignment vertical="center"/>
    </xf>
    <xf numFmtId="0" fontId="8" fillId="0" borderId="0">
      <alignment vertical="center"/>
    </xf>
    <xf numFmtId="0" fontId="84" fillId="3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4" fillId="42" borderId="41"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40" borderId="32" applyNumberFormat="0" applyFont="0" applyAlignment="0" applyProtection="0">
      <alignment vertical="center"/>
    </xf>
    <xf numFmtId="0" fontId="8" fillId="0" borderId="0">
      <alignment vertical="center"/>
    </xf>
    <xf numFmtId="0" fontId="0" fillId="40" borderId="32"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0" borderId="32"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40" borderId="32"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63" borderId="0" applyNumberFormat="0" applyBorder="0" applyAlignment="0" applyProtection="0">
      <alignment vertical="center"/>
    </xf>
    <xf numFmtId="0" fontId="8" fillId="0" borderId="0">
      <alignment vertical="center"/>
    </xf>
    <xf numFmtId="0" fontId="80"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4" fillId="42" borderId="41" applyNumberFormat="0" applyAlignment="0" applyProtection="0">
      <alignment vertical="center"/>
    </xf>
    <xf numFmtId="0" fontId="8" fillId="0" borderId="0">
      <alignment vertical="center"/>
    </xf>
    <xf numFmtId="0" fontId="8" fillId="0" borderId="0">
      <alignment vertical="center"/>
    </xf>
    <xf numFmtId="0" fontId="124" fillId="42" borderId="41" applyNumberFormat="0" applyAlignment="0" applyProtection="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4" fillId="50" borderId="34" applyNumberFormat="0" applyAlignment="0" applyProtection="0">
      <alignment vertical="center"/>
    </xf>
    <xf numFmtId="0" fontId="8" fillId="0" borderId="0">
      <alignment vertical="center"/>
    </xf>
    <xf numFmtId="0" fontId="104" fillId="50" borderId="34" applyNumberFormat="0" applyAlignment="0" applyProtection="0">
      <alignment vertical="center"/>
    </xf>
    <xf numFmtId="0" fontId="8" fillId="0" borderId="0">
      <alignment vertical="center"/>
    </xf>
    <xf numFmtId="0" fontId="104" fillId="50" borderId="34" applyNumberFormat="0" applyAlignment="0" applyProtection="0">
      <alignment vertical="center"/>
    </xf>
    <xf numFmtId="0" fontId="8" fillId="0" borderId="0">
      <alignment vertical="center"/>
    </xf>
    <xf numFmtId="0" fontId="104" fillId="50" borderId="34" applyNumberFormat="0" applyAlignment="0" applyProtection="0">
      <alignment vertical="center"/>
    </xf>
    <xf numFmtId="0" fontId="8" fillId="0" borderId="0">
      <alignment vertical="center"/>
    </xf>
    <xf numFmtId="0" fontId="104" fillId="50" borderId="34" applyNumberFormat="0" applyAlignment="0" applyProtection="0">
      <alignment vertical="center"/>
    </xf>
    <xf numFmtId="0" fontId="8" fillId="0" borderId="0">
      <alignment vertical="center"/>
    </xf>
    <xf numFmtId="0" fontId="8" fillId="0" borderId="0">
      <alignment vertical="center"/>
    </xf>
    <xf numFmtId="0" fontId="92" fillId="37" borderId="0" applyNumberFormat="0" applyBorder="0" applyAlignment="0" applyProtection="0">
      <alignment vertical="center"/>
    </xf>
    <xf numFmtId="0" fontId="104" fillId="50"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98" fillId="39" borderId="30"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0" borderId="0">
      <alignment vertical="center"/>
    </xf>
    <xf numFmtId="0" fontId="8"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123"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96" fillId="0" borderId="1">
      <alignment horizontal="left" vertical="center"/>
    </xf>
    <xf numFmtId="0" fontId="96" fillId="0" borderId="1">
      <alignment horizontal="left" vertical="center"/>
    </xf>
    <xf numFmtId="0" fontId="0" fillId="40" borderId="32" applyNumberFormat="0" applyFont="0" applyAlignment="0" applyProtection="0">
      <alignment vertical="center"/>
    </xf>
    <xf numFmtId="0" fontId="96" fillId="0" borderId="1">
      <alignment horizontal="left" vertical="center"/>
    </xf>
    <xf numFmtId="0" fontId="96" fillId="0" borderId="1">
      <alignment horizontal="left" vertical="center"/>
    </xf>
    <xf numFmtId="0" fontId="0" fillId="40" borderId="32" applyNumberFormat="0" applyFont="0" applyAlignment="0" applyProtection="0">
      <alignment vertical="center"/>
    </xf>
    <xf numFmtId="0" fontId="96" fillId="0" borderId="1">
      <alignment horizontal="left" vertical="center"/>
    </xf>
    <xf numFmtId="0" fontId="96" fillId="0" borderId="1">
      <alignment horizontal="left" vertical="center"/>
    </xf>
    <xf numFmtId="0" fontId="9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5" fillId="39" borderId="34" applyNumberFormat="0" applyAlignment="0" applyProtection="0">
      <alignment vertical="center"/>
    </xf>
    <xf numFmtId="0" fontId="8" fillId="0" borderId="0">
      <alignment vertical="center"/>
    </xf>
    <xf numFmtId="1" fontId="85" fillId="0" borderId="25" applyFill="0" applyProtection="0">
      <alignment horizontal="center" vertical="center"/>
    </xf>
    <xf numFmtId="0" fontId="8" fillId="0" borderId="0">
      <alignment vertical="center"/>
    </xf>
    <xf numFmtId="0" fontId="125" fillId="39" borderId="34" applyNumberFormat="0" applyAlignment="0" applyProtection="0">
      <alignment vertical="center"/>
    </xf>
    <xf numFmtId="0" fontId="8" fillId="0" borderId="0">
      <alignment vertical="center"/>
    </xf>
    <xf numFmtId="0" fontId="8" fillId="0" borderId="0">
      <alignment vertical="center"/>
    </xf>
    <xf numFmtId="0" fontId="125" fillId="39" borderId="34" applyNumberFormat="0" applyAlignment="0" applyProtection="0">
      <alignment vertical="center"/>
    </xf>
    <xf numFmtId="0" fontId="6" fillId="0" borderId="0">
      <alignment vertical="center"/>
    </xf>
    <xf numFmtId="0" fontId="6" fillId="0" borderId="0">
      <alignment vertical="center"/>
    </xf>
    <xf numFmtId="0" fontId="125" fillId="39" borderId="34" applyNumberFormat="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21"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21"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85" fillId="0" borderId="3" applyNumberFormat="0" applyFill="0" applyProtection="0">
      <alignment horizontal="lef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37" applyNumberFormat="0" applyFill="0" applyAlignment="0" applyProtection="0">
      <alignment vertical="center"/>
    </xf>
    <xf numFmtId="0" fontId="130"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37"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30"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30"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4" fontId="0" fillId="0" borderId="0" applyFon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5" fillId="39" borderId="34"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4" fillId="42" borderId="41"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79" fillId="0" borderId="25" applyNumberFormat="0" applyFill="0" applyProtection="0">
      <alignment horizontal="lef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23" fillId="0" borderId="40" applyNumberFormat="0" applyFill="0" applyAlignment="0" applyProtection="0">
      <alignment vertical="center"/>
    </xf>
    <xf numFmtId="0" fontId="102" fillId="0" borderId="0">
      <alignment vertical="center"/>
    </xf>
    <xf numFmtId="193" fontId="0" fillId="0" borderId="0" applyFont="0" applyFill="0" applyBorder="0" applyAlignment="0" applyProtection="0">
      <alignment vertical="center"/>
    </xf>
    <xf numFmtId="0" fontId="104" fillId="50" borderId="34"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7" fillId="64" borderId="0" applyNumberFormat="0" applyBorder="0" applyAlignment="0" applyProtection="0">
      <alignment vertical="center"/>
    </xf>
    <xf numFmtId="0" fontId="107" fillId="64" borderId="0" applyNumberFormat="0" applyBorder="0" applyAlignment="0" applyProtection="0">
      <alignment vertical="center"/>
    </xf>
    <xf numFmtId="0" fontId="107" fillId="59"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6" borderId="0" applyNumberFormat="0" applyBorder="0" applyAlignment="0" applyProtection="0">
      <alignment vertical="center"/>
    </xf>
    <xf numFmtId="0" fontId="80" fillId="6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38"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5" fillId="0" borderId="25" applyFill="0" applyProtection="0">
      <alignment horizontal="right" vertical="center"/>
    </xf>
    <xf numFmtId="176" fontId="85" fillId="0" borderId="25" applyFill="0" applyProtection="0">
      <alignment horizontal="right" vertical="center"/>
    </xf>
    <xf numFmtId="176" fontId="85" fillId="0" borderId="25" applyFill="0" applyProtection="0">
      <alignment horizontal="right" vertical="center"/>
    </xf>
    <xf numFmtId="176" fontId="85" fillId="0" borderId="25" applyFill="0" applyProtection="0">
      <alignment horizontal="right" vertical="center"/>
    </xf>
    <xf numFmtId="176" fontId="85" fillId="0" borderId="25" applyFill="0" applyProtection="0">
      <alignment horizontal="right" vertical="center"/>
    </xf>
    <xf numFmtId="176" fontId="85" fillId="0" borderId="25" applyFill="0" applyProtection="0">
      <alignment horizontal="right" vertical="center"/>
    </xf>
    <xf numFmtId="176" fontId="85" fillId="0" borderId="25" applyFill="0" applyProtection="0">
      <alignment horizontal="right" vertical="center"/>
    </xf>
    <xf numFmtId="0" fontId="85" fillId="0" borderId="3" applyNumberFormat="0" applyFill="0" applyProtection="0">
      <alignment horizontal="left" vertical="center"/>
    </xf>
    <xf numFmtId="0" fontId="85" fillId="0" borderId="3" applyNumberFormat="0" applyFill="0" applyProtection="0">
      <alignment horizontal="left" vertical="center"/>
    </xf>
    <xf numFmtId="0" fontId="85" fillId="0" borderId="3" applyNumberFormat="0" applyFill="0" applyProtection="0">
      <alignment horizontal="left" vertical="center"/>
    </xf>
    <xf numFmtId="0" fontId="85" fillId="0" borderId="3" applyNumberFormat="0" applyFill="0" applyProtection="0">
      <alignment horizontal="left" vertical="center"/>
    </xf>
    <xf numFmtId="0" fontId="85" fillId="0" borderId="3" applyNumberFormat="0" applyFill="0" applyProtection="0">
      <alignment horizontal="left" vertical="center"/>
    </xf>
    <xf numFmtId="0" fontId="85" fillId="0" borderId="3" applyNumberFormat="0" applyFill="0" applyProtection="0">
      <alignment horizontal="lef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0" fontId="104" fillId="50" borderId="34" applyNumberFormat="0" applyAlignment="0" applyProtection="0">
      <alignment vertical="center"/>
    </xf>
    <xf numFmtId="1" fontId="85" fillId="0" borderId="25" applyFill="0" applyProtection="0">
      <alignment horizontal="center" vertical="center"/>
    </xf>
    <xf numFmtId="1" fontId="85" fillId="0" borderId="25" applyFill="0" applyProtection="0">
      <alignment horizontal="center" vertical="center"/>
    </xf>
    <xf numFmtId="1" fontId="85" fillId="0" borderId="25" applyFill="0" applyProtection="0">
      <alignment horizontal="center" vertical="center"/>
    </xf>
    <xf numFmtId="1" fontId="85" fillId="0" borderId="25" applyFill="0" applyProtection="0">
      <alignment horizontal="center" vertical="center"/>
    </xf>
    <xf numFmtId="1" fontId="85" fillId="0" borderId="25" applyFill="0" applyProtection="0">
      <alignment horizontal="center" vertical="center"/>
    </xf>
    <xf numFmtId="0" fontId="131" fillId="0" borderId="0">
      <alignment vertical="center"/>
    </xf>
    <xf numFmtId="0" fontId="93"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0" fillId="40" borderId="32" applyNumberFormat="0" applyFont="0" applyAlignment="0" applyProtection="0">
      <alignment vertical="center"/>
    </xf>
    <xf numFmtId="0" fontId="132" fillId="0" borderId="0">
      <alignment vertical="top"/>
      <protection locked="0"/>
    </xf>
  </cellStyleXfs>
  <cellXfs count="525">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25" applyFont="1" applyFill="1" applyBorder="1" applyAlignment="1">
      <alignment vertical="center"/>
    </xf>
    <xf numFmtId="0" fontId="7" fillId="0" borderId="0" xfId="225" applyFont="1" applyFill="1" applyBorder="1" applyAlignment="1">
      <alignment vertical="center"/>
    </xf>
    <xf numFmtId="0" fontId="8" fillId="0" borderId="0" xfId="0" applyFont="1" applyFill="1" applyBorder="1" applyAlignment="1">
      <alignment vertical="center"/>
    </xf>
    <xf numFmtId="0" fontId="6" fillId="0" borderId="0" xfId="225" applyFont="1" applyFill="1" applyBorder="1" applyAlignment="1">
      <alignment horizontal="center"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0"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49" fontId="6" fillId="0" borderId="1" xfId="891" applyNumberFormat="1" applyFont="1" applyFill="1" applyBorder="1" applyAlignment="1">
      <alignment horizontal="center" vertical="center" wrapText="1"/>
    </xf>
    <xf numFmtId="49" fontId="6" fillId="0" borderId="2" xfId="891" applyNumberFormat="1" applyFont="1" applyFill="1" applyBorder="1" applyAlignment="1">
      <alignment horizontal="center" vertical="center" wrapText="1"/>
    </xf>
    <xf numFmtId="49" fontId="6" fillId="0" borderId="1" xfId="891" applyNumberFormat="1" applyFont="1" applyFill="1" applyBorder="1" applyAlignment="1">
      <alignment vertical="center" wrapText="1"/>
    </xf>
    <xf numFmtId="49" fontId="6" fillId="0" borderId="3" xfId="891" applyNumberFormat="1" applyFont="1" applyFill="1" applyBorder="1" applyAlignment="1">
      <alignment horizontal="center" vertical="center" wrapText="1"/>
    </xf>
    <xf numFmtId="49" fontId="6" fillId="0" borderId="4" xfId="891" applyNumberFormat="1" applyFont="1" applyFill="1" applyBorder="1" applyAlignment="1">
      <alignment horizontal="center" vertical="center" wrapText="1"/>
    </xf>
    <xf numFmtId="0" fontId="6" fillId="0" borderId="1" xfId="225" applyFont="1" applyFill="1" applyBorder="1" applyAlignment="1">
      <alignment horizontal="center" vertical="center" wrapText="1"/>
    </xf>
    <xf numFmtId="49" fontId="6" fillId="0" borderId="1" xfId="891" applyNumberFormat="1" applyFont="1" applyFill="1" applyBorder="1" applyAlignment="1">
      <alignment horizontal="left" vertical="center" wrapText="1"/>
    </xf>
    <xf numFmtId="0" fontId="6" fillId="0" borderId="1" xfId="225" applyFont="1" applyFill="1" applyBorder="1" applyAlignment="1">
      <alignment horizontal="center" vertical="center"/>
    </xf>
    <xf numFmtId="0" fontId="6" fillId="0" borderId="1" xfId="891" applyNumberFormat="1" applyFont="1" applyFill="1" applyBorder="1" applyAlignment="1">
      <alignment horizontal="left" vertical="center" wrapText="1"/>
    </xf>
    <xf numFmtId="49" fontId="6" fillId="0" borderId="5" xfId="891" applyNumberFormat="1" applyFont="1" applyFill="1" applyBorder="1" applyAlignment="1">
      <alignment horizontal="center" vertical="center" wrapText="1"/>
    </xf>
    <xf numFmtId="49" fontId="6" fillId="0" borderId="6" xfId="891" applyNumberFormat="1" applyFont="1" applyFill="1" applyBorder="1" applyAlignment="1">
      <alignment horizontal="center" vertical="center" wrapText="1"/>
    </xf>
    <xf numFmtId="49" fontId="6" fillId="0" borderId="7" xfId="891" applyNumberFormat="1" applyFont="1" applyFill="1" applyBorder="1" applyAlignment="1">
      <alignment horizontal="left" vertical="center" wrapText="1"/>
    </xf>
    <xf numFmtId="49" fontId="6" fillId="0" borderId="7" xfId="891" applyNumberFormat="1" applyFont="1" applyFill="1" applyBorder="1" applyAlignment="1">
      <alignment horizontal="center" vertical="center" wrapText="1"/>
    </xf>
    <xf numFmtId="49" fontId="6" fillId="0" borderId="8" xfId="891" applyNumberFormat="1" applyFont="1" applyFill="1" applyBorder="1" applyAlignment="1">
      <alignment horizontal="center" vertical="center" wrapText="1"/>
    </xf>
    <xf numFmtId="49" fontId="6" fillId="0" borderId="9" xfId="891" applyNumberFormat="1" applyFont="1" applyFill="1" applyBorder="1" applyAlignment="1">
      <alignment horizontal="center" vertical="center" wrapText="1"/>
    </xf>
    <xf numFmtId="49" fontId="6" fillId="0" borderId="10" xfId="891" applyNumberFormat="1" applyFont="1" applyFill="1" applyBorder="1" applyAlignment="1">
      <alignment horizontal="center" vertical="center" wrapText="1"/>
    </xf>
    <xf numFmtId="49" fontId="13" fillId="0" borderId="1" xfId="889" applyNumberFormat="1"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left"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22" fillId="0" borderId="0" xfId="759"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4"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5" fillId="0" borderId="1" xfId="0" applyNumberFormat="1" applyFont="1" applyFill="1" applyBorder="1" applyAlignment="1">
      <alignment vertical="center" wrapText="1"/>
    </xf>
    <xf numFmtId="0" fontId="11"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5" fontId="28" fillId="0" borderId="0" xfId="800" applyNumberFormat="1" applyFont="1" applyAlignment="1">
      <alignment horizontal="right" vertical="center"/>
    </xf>
    <xf numFmtId="0" fontId="28" fillId="0" borderId="0" xfId="800" applyFont="1" applyAlignment="1">
      <alignment horizontal="right" vertical="center"/>
    </xf>
    <xf numFmtId="196" fontId="28" fillId="0" borderId="0" xfId="800" applyNumberFormat="1" applyFont="1" applyFill="1" applyBorder="1" applyAlignment="1" applyProtection="1">
      <alignment horizontal="right" vertical="center"/>
    </xf>
    <xf numFmtId="2" fontId="27" fillId="0" borderId="1" xfId="799" applyNumberFormat="1" applyFont="1" applyFill="1" applyBorder="1" applyAlignment="1" applyProtection="1">
      <alignment horizontal="center" vertical="center" wrapText="1"/>
    </xf>
    <xf numFmtId="197" fontId="27" fillId="0" borderId="1" xfId="1012" applyNumberFormat="1" applyFont="1" applyBorder="1" applyAlignment="1">
      <alignment horizontal="center" vertical="center" wrapText="1"/>
    </xf>
    <xf numFmtId="0" fontId="8" fillId="0" borderId="0" xfId="546" applyAlignment="1">
      <alignment horizontal="center" vertical="center"/>
    </xf>
    <xf numFmtId="49" fontId="27" fillId="0" borderId="1" xfId="801" applyNumberFormat="1" applyFont="1" applyFill="1" applyBorder="1" applyAlignment="1" applyProtection="1">
      <alignment horizontal="left" vertical="center"/>
    </xf>
    <xf numFmtId="198" fontId="27" fillId="0" borderId="1" xfId="934" applyNumberFormat="1" applyFont="1" applyFill="1" applyBorder="1" applyAlignment="1">
      <alignment horizontal="right" vertical="center" wrapText="1"/>
    </xf>
    <xf numFmtId="198" fontId="27" fillId="0" borderId="1" xfId="1" applyNumberFormat="1" applyFont="1" applyFill="1" applyBorder="1" applyAlignment="1" applyProtection="1">
      <alignment horizontal="right" vertical="center" wrapText="1"/>
    </xf>
    <xf numFmtId="199" fontId="27" fillId="0" borderId="1" xfId="3" applyNumberFormat="1" applyFont="1" applyFill="1" applyBorder="1" applyAlignment="1">
      <alignment horizontal="right" vertical="center" wrapText="1"/>
    </xf>
    <xf numFmtId="49" fontId="25" fillId="0" borderId="1" xfId="801" applyNumberFormat="1" applyFont="1" applyFill="1" applyBorder="1" applyAlignment="1" applyProtection="1">
      <alignment horizontal="left" vertical="center"/>
    </xf>
    <xf numFmtId="198" fontId="25" fillId="0" borderId="1" xfId="934" applyNumberFormat="1" applyFont="1" applyFill="1" applyBorder="1" applyAlignment="1">
      <alignment horizontal="right" vertical="center" wrapText="1"/>
    </xf>
    <xf numFmtId="198" fontId="25" fillId="0" borderId="1" xfId="1" applyNumberFormat="1" applyFont="1" applyFill="1" applyBorder="1" applyAlignment="1" applyProtection="1">
      <alignment vertical="center" wrapText="1"/>
    </xf>
    <xf numFmtId="199" fontId="25" fillId="0" borderId="1" xfId="3" applyNumberFormat="1" applyFont="1" applyFill="1" applyBorder="1" applyAlignment="1">
      <alignment horizontal="right" vertical="center" wrapText="1"/>
    </xf>
    <xf numFmtId="198" fontId="25" fillId="0" borderId="1" xfId="1" applyNumberFormat="1" applyFont="1" applyFill="1" applyBorder="1" applyAlignment="1" applyProtection="1">
      <alignment horizontal="right" vertical="center" wrapText="1"/>
    </xf>
    <xf numFmtId="198" fontId="27" fillId="0" borderId="1" xfId="1" applyNumberFormat="1" applyFont="1" applyFill="1" applyBorder="1" applyAlignment="1">
      <alignment horizontal="right" vertical="center" wrapText="1"/>
    </xf>
    <xf numFmtId="198" fontId="25"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198" fontId="25" fillId="2" borderId="1" xfId="1" applyNumberFormat="1" applyFont="1" applyFill="1" applyBorder="1" applyAlignment="1" applyProtection="1">
      <alignment horizontal="right" vertical="center" wrapText="1"/>
    </xf>
    <xf numFmtId="49" fontId="27" fillId="0" borderId="1" xfId="759" applyNumberFormat="1" applyFont="1" applyFill="1" applyBorder="1" applyAlignment="1" applyProtection="1">
      <alignment horizontal="distributed" vertical="center"/>
    </xf>
    <xf numFmtId="49" fontId="27" fillId="0" borderId="1" xfId="759" applyNumberFormat="1" applyFont="1" applyFill="1" applyBorder="1" applyAlignment="1" applyProtection="1">
      <alignment horizontal="left" vertical="center"/>
    </xf>
    <xf numFmtId="198" fontId="8" fillId="0" borderId="0" xfId="745" applyNumberFormat="1" applyAlignment="1">
      <alignment horizontal="right" vertical="center"/>
    </xf>
    <xf numFmtId="0" fontId="8" fillId="0" borderId="0" xfId="546" applyFill="1" applyAlignment="1"/>
    <xf numFmtId="0" fontId="8" fillId="0" borderId="0" xfId="546" applyAlignment="1"/>
    <xf numFmtId="0" fontId="2" fillId="0" borderId="0" xfId="546" applyNumberFormat="1" applyFont="1" applyFill="1" applyAlignment="1" applyProtection="1">
      <alignment horizontal="center" vertical="center" wrapText="1"/>
    </xf>
    <xf numFmtId="0" fontId="25" fillId="0" borderId="0" xfId="546" applyFont="1" applyFill="1" applyAlignment="1" applyProtection="1">
      <alignment horizontal="left" vertical="center"/>
    </xf>
    <xf numFmtId="195" fontId="25" fillId="0" borderId="0" xfId="546" applyNumberFormat="1" applyFont="1" applyFill="1" applyAlignment="1" applyProtection="1">
      <alignment horizontal="right"/>
    </xf>
    <xf numFmtId="0" fontId="29" fillId="0" borderId="0" xfId="546" applyFont="1" applyFill="1" applyAlignment="1">
      <alignment vertical="center"/>
    </xf>
    <xf numFmtId="0" fontId="25" fillId="0" borderId="0" xfId="546" applyFont="1" applyFill="1" applyAlignment="1">
      <alignment horizontal="right" vertical="center"/>
    </xf>
    <xf numFmtId="0" fontId="27" fillId="0" borderId="1" xfId="546" applyNumberFormat="1" applyFont="1" applyFill="1" applyBorder="1" applyAlignment="1" applyProtection="1">
      <alignment horizontal="center" vertical="center"/>
    </xf>
    <xf numFmtId="49" fontId="27" fillId="0" borderId="1" xfId="344" applyNumberFormat="1" applyFont="1" applyFill="1" applyBorder="1" applyAlignment="1" applyProtection="1">
      <alignment vertical="center"/>
    </xf>
    <xf numFmtId="198" fontId="27" fillId="0" borderId="1" xfId="722" applyNumberFormat="1" applyFont="1" applyFill="1" applyBorder="1" applyAlignment="1">
      <alignment horizontal="right" vertical="center" wrapText="1"/>
    </xf>
    <xf numFmtId="49" fontId="25" fillId="0" borderId="1" xfId="344" applyNumberFormat="1" applyFont="1" applyFill="1" applyBorder="1" applyAlignment="1" applyProtection="1">
      <alignment vertical="center"/>
    </xf>
    <xf numFmtId="198" fontId="25" fillId="0" borderId="1" xfId="722" applyNumberFormat="1" applyFont="1" applyFill="1" applyBorder="1" applyAlignment="1">
      <alignment horizontal="right" vertical="center" wrapText="1"/>
    </xf>
    <xf numFmtId="49" fontId="27" fillId="0" borderId="1" xfId="344" applyNumberFormat="1" applyFont="1" applyFill="1" applyBorder="1" applyAlignment="1" applyProtection="1">
      <alignment vertical="center" wrapText="1"/>
    </xf>
    <xf numFmtId="200" fontId="8" fillId="0" borderId="1" xfId="0" applyNumberFormat="1" applyFont="1" applyFill="1" applyBorder="1" applyAlignment="1">
      <alignment horizontal="right" vertical="center"/>
    </xf>
    <xf numFmtId="198" fontId="8" fillId="0" borderId="0" xfId="546" applyNumberFormat="1" applyAlignment="1"/>
    <xf numFmtId="0" fontId="8" fillId="0" borderId="0" xfId="782" applyFill="1" applyAlignment="1"/>
    <xf numFmtId="0" fontId="8" fillId="0" borderId="0" xfId="782" applyAlignment="1"/>
    <xf numFmtId="0" fontId="30"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8" fillId="0" borderId="0" xfId="560" applyFont="1" applyAlignment="1"/>
    <xf numFmtId="201" fontId="28" fillId="0" borderId="0" xfId="560" applyNumberFormat="1" applyFont="1" applyAlignment="1"/>
    <xf numFmtId="196" fontId="31" fillId="0" borderId="0" xfId="560" applyNumberFormat="1" applyFont="1" applyFill="1" applyBorder="1" applyAlignment="1" applyProtection="1">
      <alignment horizontal="right" vertical="center"/>
    </xf>
    <xf numFmtId="0" fontId="8" fillId="0" borderId="0" xfId="782" applyAlignment="1">
      <alignment horizontal="center" vertical="center"/>
    </xf>
    <xf numFmtId="0" fontId="32" fillId="0" borderId="0" xfId="1011" applyFont="1" applyAlignment="1">
      <alignment horizontal="center" vertical="center"/>
    </xf>
    <xf numFmtId="49" fontId="27" fillId="0" borderId="1" xfId="801" applyNumberFormat="1" applyFont="1" applyFill="1" applyBorder="1" applyAlignment="1" applyProtection="1">
      <alignment horizontal="left" vertical="center" wrapText="1"/>
    </xf>
    <xf numFmtId="198" fontId="31" fillId="0" borderId="1" xfId="1" applyNumberFormat="1" applyFont="1" applyFill="1" applyBorder="1" applyAlignment="1" applyProtection="1">
      <alignment vertical="center" wrapText="1"/>
    </xf>
    <xf numFmtId="49" fontId="27" fillId="0" borderId="1" xfId="759" applyNumberFormat="1" applyFont="1" applyFill="1" applyBorder="1" applyAlignment="1" applyProtection="1">
      <alignment horizontal="left" vertical="center" wrapText="1"/>
    </xf>
    <xf numFmtId="198" fontId="8" fillId="0" borderId="0" xfId="782" applyNumberFormat="1" applyAlignment="1"/>
    <xf numFmtId="0" fontId="8" fillId="0" borderId="0" xfId="782" applyAlignment="1">
      <alignment vertical="center"/>
    </xf>
    <xf numFmtId="0" fontId="25" fillId="0" borderId="0" xfId="782" applyFont="1" applyFill="1" applyAlignment="1" applyProtection="1">
      <alignment horizontal="left" vertical="center"/>
    </xf>
    <xf numFmtId="4" fontId="25" fillId="0" borderId="0" xfId="782" applyNumberFormat="1" applyFont="1" applyFill="1" applyAlignment="1" applyProtection="1">
      <alignment horizontal="right" vertical="center"/>
    </xf>
    <xf numFmtId="201" fontId="29" fillId="0" borderId="0" xfId="782" applyNumberFormat="1" applyFont="1" applyFill="1" applyAlignment="1">
      <alignment vertical="center"/>
    </xf>
    <xf numFmtId="0" fontId="25" fillId="0" borderId="0" xfId="782" applyFont="1" applyFill="1" applyAlignment="1">
      <alignment horizontal="right" vertical="center"/>
    </xf>
    <xf numFmtId="0" fontId="27" fillId="0" borderId="1" xfId="778" applyNumberFormat="1" applyFont="1" applyFill="1" applyBorder="1" applyAlignment="1" applyProtection="1">
      <alignment horizontal="center" vertical="center"/>
    </xf>
    <xf numFmtId="49" fontId="27" fillId="0" borderId="1" xfId="783" applyNumberFormat="1" applyFont="1" applyFill="1" applyBorder="1" applyAlignment="1" applyProtection="1">
      <alignment vertical="center"/>
    </xf>
    <xf numFmtId="198" fontId="27" fillId="0" borderId="1" xfId="951" applyNumberFormat="1" applyFont="1" applyBorder="1" applyAlignment="1">
      <alignment horizontal="right" vertical="center" wrapText="1"/>
    </xf>
    <xf numFmtId="198" fontId="27" fillId="0" borderId="1" xfId="722" applyNumberFormat="1" applyFont="1" applyBorder="1" applyAlignment="1">
      <alignment horizontal="right" vertical="center" wrapText="1"/>
    </xf>
    <xf numFmtId="0" fontId="32" fillId="0" borderId="0" xfId="1011" applyFont="1">
      <alignment vertical="center"/>
    </xf>
    <xf numFmtId="49" fontId="25" fillId="0" borderId="1" xfId="783" applyNumberFormat="1" applyFont="1" applyFill="1" applyBorder="1" applyAlignment="1" applyProtection="1">
      <alignment vertical="center"/>
    </xf>
    <xf numFmtId="198" fontId="25" fillId="0" borderId="1" xfId="951" applyNumberFormat="1" applyFont="1" applyBorder="1" applyAlignment="1">
      <alignment horizontal="right" vertical="center" wrapText="1"/>
    </xf>
    <xf numFmtId="198" fontId="25" fillId="0" borderId="1" xfId="722" applyNumberFormat="1" applyFont="1" applyBorder="1" applyAlignment="1">
      <alignment horizontal="right" vertical="center" wrapText="1"/>
    </xf>
    <xf numFmtId="198" fontId="27" fillId="0" borderId="1" xfId="951" applyNumberFormat="1" applyFont="1" applyFill="1" applyBorder="1" applyAlignment="1">
      <alignment horizontal="right" vertical="center" wrapText="1"/>
    </xf>
    <xf numFmtId="198" fontId="25" fillId="2" borderId="1" xfId="722" applyNumberFormat="1" applyFont="1" applyFill="1" applyBorder="1" applyAlignment="1">
      <alignment horizontal="right" vertical="center" wrapText="1"/>
    </xf>
    <xf numFmtId="49" fontId="27" fillId="0" borderId="1" xfId="759" applyNumberFormat="1" applyFont="1" applyFill="1" applyBorder="1" applyAlignment="1" applyProtection="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3"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7" fillId="0" borderId="1" xfId="1015" applyFont="1" applyBorder="1" applyAlignment="1">
      <alignment horizontal="center" vertical="center"/>
    </xf>
    <xf numFmtId="49" fontId="27" fillId="0" borderId="1" xfId="0" applyNumberFormat="1" applyFont="1" applyFill="1" applyBorder="1" applyAlignment="1" applyProtection="1">
      <alignment vertical="center" wrapText="1"/>
    </xf>
    <xf numFmtId="198" fontId="25" fillId="0" borderId="1" xfId="1" applyNumberFormat="1" applyFont="1" applyBorder="1" applyAlignment="1">
      <alignment horizontal="right" vertical="center" wrapText="1"/>
    </xf>
    <xf numFmtId="0" fontId="25"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4" fillId="0" borderId="1" xfId="1012" applyFont="1" applyFill="1" applyBorder="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7" fontId="25" fillId="0" borderId="0" xfId="1013" applyNumberFormat="1" applyFont="1" applyFill="1" applyBorder="1" applyAlignment="1">
      <alignment horizontal="right" vertical="center"/>
    </xf>
    <xf numFmtId="0" fontId="27" fillId="0" borderId="1" xfId="1013" applyFont="1" applyFill="1" applyBorder="1" applyAlignment="1">
      <alignment horizontal="center" vertical="center"/>
    </xf>
    <xf numFmtId="197" fontId="27" fillId="0" borderId="1" xfId="1012" applyNumberFormat="1" applyFont="1" applyFill="1" applyBorder="1" applyAlignment="1">
      <alignment horizontal="center" vertical="center" wrapText="1"/>
    </xf>
    <xf numFmtId="0" fontId="0" fillId="0" borderId="0" xfId="0" applyFont="1" applyAlignment="1"/>
    <xf numFmtId="198" fontId="27" fillId="0" borderId="1" xfId="1012" applyNumberFormat="1" applyFont="1" applyFill="1" applyBorder="1" applyAlignment="1">
      <alignment horizontal="right" vertical="center" wrapText="1"/>
    </xf>
    <xf numFmtId="199" fontId="10" fillId="0" borderId="1" xfId="3" applyNumberFormat="1" applyFont="1" applyFill="1" applyBorder="1" applyAlignment="1">
      <alignment horizontal="right" vertical="center" wrapText="1"/>
    </xf>
    <xf numFmtId="198" fontId="25" fillId="0" borderId="1" xfId="1012" applyNumberFormat="1" applyFont="1" applyFill="1" applyBorder="1" applyAlignment="1">
      <alignment horizontal="right" vertical="center" wrapText="1"/>
    </xf>
    <xf numFmtId="199" fontId="25" fillId="0" borderId="1" xfId="1012" applyNumberFormat="1" applyFont="1" applyFill="1" applyBorder="1" applyAlignment="1">
      <alignment horizontal="right" vertical="center" wrapText="1"/>
    </xf>
    <xf numFmtId="199" fontId="27" fillId="0" borderId="1" xfId="1012" applyNumberFormat="1" applyFont="1" applyBorder="1" applyAlignment="1">
      <alignment horizontal="right" vertical="center" wrapText="1"/>
    </xf>
    <xf numFmtId="199" fontId="25" fillId="0" borderId="1" xfId="1012"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199" fontId="27" fillId="0" borderId="1" xfId="1012" applyNumberFormat="1" applyFont="1" applyFill="1" applyBorder="1" applyAlignment="1">
      <alignment horizontal="right" vertical="center" wrapText="1"/>
    </xf>
    <xf numFmtId="0" fontId="27" fillId="0" borderId="1" xfId="1012" applyFont="1" applyFill="1" applyBorder="1" applyAlignment="1">
      <alignment horizontal="distributed" vertical="center" wrapText="1"/>
    </xf>
    <xf numFmtId="0" fontId="27" fillId="0" borderId="1" xfId="510" applyNumberFormat="1" applyFont="1" applyFill="1" applyBorder="1" applyAlignment="1">
      <alignment horizontal="left" vertical="center" wrapText="1"/>
    </xf>
    <xf numFmtId="0" fontId="25" fillId="0" borderId="1" xfId="510"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199" fontId="11" fillId="0" borderId="1" xfId="3" applyNumberFormat="1" applyFont="1" applyFill="1" applyBorder="1" applyAlignment="1">
      <alignment horizontal="right" vertical="center" wrapText="1"/>
    </xf>
    <xf numFmtId="0" fontId="27" fillId="0" borderId="1" xfId="1012"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510" applyAlignment="1"/>
    <xf numFmtId="0" fontId="35" fillId="3" borderId="0" xfId="510" applyFont="1" applyFill="1" applyAlignment="1"/>
    <xf numFmtId="0" fontId="9" fillId="0" borderId="0" xfId="833" applyFont="1" applyAlignment="1">
      <alignment horizontal="center" vertical="center" shrinkToFit="1"/>
    </xf>
    <xf numFmtId="0" fontId="36" fillId="3" borderId="0" xfId="833" applyFont="1" applyFill="1" applyAlignment="1">
      <alignment horizontal="center" vertical="center" shrinkToFit="1"/>
    </xf>
    <xf numFmtId="0" fontId="11" fillId="0" borderId="0" xfId="833" applyFont="1" applyAlignment="1">
      <alignment horizontal="left" vertical="center" wrapText="1"/>
    </xf>
    <xf numFmtId="0" fontId="37" fillId="0" borderId="0" xfId="833" applyFont="1" applyFill="1" applyAlignment="1">
      <alignment horizontal="left" vertical="center" wrapText="1"/>
    </xf>
    <xf numFmtId="0" fontId="25" fillId="0" borderId="0" xfId="510" applyFont="1" applyAlignment="1">
      <alignment horizontal="right" vertical="center"/>
    </xf>
    <xf numFmtId="0" fontId="27" fillId="0" borderId="1" xfId="510" applyFont="1" applyFill="1" applyBorder="1" applyAlignment="1">
      <alignment horizontal="center" vertical="center" wrapText="1"/>
    </xf>
    <xf numFmtId="0" fontId="31" fillId="0" borderId="1" xfId="0" applyFont="1" applyFill="1" applyBorder="1" applyAlignment="1" applyProtection="1">
      <alignment horizontal="right" vertical="center"/>
      <protection locked="0"/>
    </xf>
    <xf numFmtId="199" fontId="10" fillId="0" borderId="1" xfId="833" applyNumberFormat="1" applyFont="1" applyFill="1" applyBorder="1" applyAlignment="1">
      <alignment horizontal="right" vertical="center" wrapText="1"/>
    </xf>
    <xf numFmtId="0" fontId="31" fillId="3"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31" fillId="0" borderId="1" xfId="0" applyNumberFormat="1" applyFont="1" applyFill="1" applyBorder="1" applyAlignment="1" applyProtection="1">
      <alignment horizontal="right" vertical="center"/>
    </xf>
    <xf numFmtId="199" fontId="11" fillId="0" borderId="1" xfId="833" applyNumberFormat="1" applyFont="1" applyFill="1" applyBorder="1" applyAlignment="1">
      <alignment horizontal="right" vertical="center" wrapText="1"/>
    </xf>
    <xf numFmtId="3" fontId="31" fillId="3" borderId="1" xfId="0" applyNumberFormat="1" applyFont="1" applyFill="1" applyBorder="1" applyAlignment="1" applyProtection="1">
      <alignment horizontal="right" vertical="center" wrapText="1"/>
      <protection locked="0"/>
    </xf>
    <xf numFmtId="3" fontId="31"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98" fontId="27" fillId="0" borderId="1" xfId="833" applyNumberFormat="1" applyFont="1" applyFill="1" applyBorder="1" applyAlignment="1">
      <alignment horizontal="right" vertical="center" wrapText="1"/>
    </xf>
    <xf numFmtId="198" fontId="25" fillId="0" borderId="1" xfId="833" applyNumberFormat="1" applyFont="1" applyFill="1" applyBorder="1" applyAlignment="1">
      <alignment horizontal="right" vertical="center" wrapText="1"/>
    </xf>
    <xf numFmtId="198" fontId="25" fillId="3" borderId="1" xfId="833" applyNumberFormat="1" applyFont="1" applyFill="1" applyBorder="1" applyAlignment="1">
      <alignment horizontal="right" vertical="center" wrapText="1"/>
    </xf>
    <xf numFmtId="198" fontId="27" fillId="3" borderId="1" xfId="1012" applyNumberFormat="1" applyFont="1" applyFill="1" applyBorder="1" applyAlignment="1">
      <alignment horizontal="right" vertical="center" wrapText="1"/>
    </xf>
    <xf numFmtId="198" fontId="25" fillId="3" borderId="1" xfId="1012" applyNumberFormat="1" applyFont="1" applyFill="1" applyBorder="1" applyAlignment="1">
      <alignment horizontal="right" vertical="center" wrapText="1"/>
    </xf>
    <xf numFmtId="198" fontId="25" fillId="0" borderId="1" xfId="1213" applyNumberFormat="1" applyFont="1" applyFill="1" applyBorder="1" applyAlignment="1">
      <alignment horizontal="right" vertical="center" wrapText="1"/>
    </xf>
    <xf numFmtId="198" fontId="27"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left" vertical="center" wrapText="1"/>
    </xf>
    <xf numFmtId="198" fontId="27" fillId="0" borderId="1" xfId="0" applyNumberFormat="1" applyFont="1" applyFill="1" applyBorder="1" applyAlignment="1">
      <alignment horizontal="right" vertical="center" wrapText="1"/>
    </xf>
    <xf numFmtId="198" fontId="27" fillId="3" borderId="1" xfId="1" applyNumberFormat="1" applyFont="1" applyFill="1" applyBorder="1" applyAlignment="1">
      <alignment horizontal="right" vertical="center" wrapText="1"/>
    </xf>
    <xf numFmtId="41" fontId="8" fillId="0" borderId="0" xfId="510" applyNumberFormat="1" applyAlignment="1"/>
    <xf numFmtId="198" fontId="8" fillId="0" borderId="0" xfId="510" applyNumberFormat="1" applyAlignment="1"/>
    <xf numFmtId="0" fontId="25" fillId="0" borderId="0" xfId="510" applyFont="1" applyAlignment="1"/>
    <xf numFmtId="0" fontId="8" fillId="0" borderId="0" xfId="510" applyFill="1" applyAlignment="1"/>
    <xf numFmtId="0" fontId="9" fillId="2" borderId="0" xfId="833" applyFont="1" applyFill="1" applyAlignment="1">
      <alignment horizontal="center" vertical="center" shrinkToFit="1"/>
    </xf>
    <xf numFmtId="0" fontId="40" fillId="2" borderId="0" xfId="833" applyFont="1" applyFill="1" applyAlignment="1">
      <alignment vertical="center" shrinkToFit="1"/>
    </xf>
    <xf numFmtId="0" fontId="11" fillId="2" borderId="0" xfId="833" applyFont="1" applyFill="1" applyAlignment="1">
      <alignment horizontal="left" vertical="center" wrapText="1"/>
    </xf>
    <xf numFmtId="0" fontId="25" fillId="2" borderId="0" xfId="510" applyFont="1" applyFill="1" applyAlignment="1">
      <alignment horizontal="right" vertical="center"/>
    </xf>
    <xf numFmtId="197" fontId="8" fillId="2" borderId="0" xfId="1013" applyNumberFormat="1" applyFont="1" applyFill="1" applyBorder="1" applyAlignment="1">
      <alignment vertical="center"/>
    </xf>
    <xf numFmtId="0" fontId="27" fillId="0" borderId="1" xfId="1013" applyFont="1" applyFill="1" applyBorder="1" applyAlignment="1">
      <alignment horizontal="distributed" vertical="center" wrapText="1" indent="3"/>
    </xf>
    <xf numFmtId="0" fontId="8" fillId="2" borderId="0" xfId="510" applyFill="1" applyAlignment="1"/>
    <xf numFmtId="41" fontId="10" fillId="0" borderId="1" xfId="0" applyNumberFormat="1" applyFont="1" applyFill="1" applyBorder="1" applyAlignment="1">
      <alignment horizontal="right" vertical="center" wrapText="1"/>
    </xf>
    <xf numFmtId="0" fontId="8" fillId="2" borderId="0" xfId="546" applyFill="1" applyAlignment="1"/>
    <xf numFmtId="41" fontId="25" fillId="0" borderId="1" xfId="1012" applyNumberFormat="1" applyFont="1" applyFill="1" applyBorder="1" applyAlignment="1">
      <alignment horizontal="right" vertical="center" wrapText="1"/>
    </xf>
    <xf numFmtId="41" fontId="25" fillId="0" borderId="1" xfId="1012" applyNumberFormat="1" applyFont="1" applyBorder="1" applyAlignment="1">
      <alignment horizontal="right" vertical="center" wrapText="1"/>
    </xf>
    <xf numFmtId="41" fontId="27" fillId="0" borderId="1" xfId="1012" applyNumberFormat="1" applyFont="1" applyFill="1" applyBorder="1" applyAlignment="1">
      <alignment horizontal="right" vertical="center" wrapText="1"/>
    </xf>
    <xf numFmtId="0" fontId="25" fillId="0" borderId="1" xfId="738" applyNumberFormat="1" applyFont="1" applyFill="1" applyBorder="1" applyAlignment="1">
      <alignment horizontal="left" vertical="center" wrapText="1"/>
    </xf>
    <xf numFmtId="0" fontId="27" fillId="0" borderId="1" xfId="1013" applyFont="1" applyFill="1" applyBorder="1" applyAlignment="1">
      <alignment horizontal="left" vertical="center" wrapText="1"/>
    </xf>
    <xf numFmtId="10" fontId="27" fillId="0" borderId="1" xfId="3" applyNumberFormat="1" applyFont="1" applyFill="1" applyBorder="1" applyAlignment="1" applyProtection="1">
      <alignment horizontal="right" vertical="center" wrapText="1"/>
    </xf>
    <xf numFmtId="0" fontId="25" fillId="0" borderId="1" xfId="738" applyNumberFormat="1" applyFont="1" applyFill="1" applyBorder="1" applyAlignment="1">
      <alignment horizontal="left" vertical="center" wrapText="1" indent="1"/>
    </xf>
    <xf numFmtId="10" fontId="25" fillId="0" borderId="1" xfId="3" applyNumberFormat="1" applyFont="1" applyFill="1" applyBorder="1" applyAlignment="1" applyProtection="1">
      <alignment horizontal="right" vertical="center" wrapText="1"/>
    </xf>
    <xf numFmtId="0" fontId="27" fillId="0" borderId="1" xfId="738" applyNumberFormat="1" applyFont="1" applyFill="1" applyBorder="1" applyAlignment="1">
      <alignment horizontal="left" vertical="center" wrapText="1"/>
    </xf>
    <xf numFmtId="41" fontId="8" fillId="0" borderId="0" xfId="510" applyNumberFormat="1" applyFill="1" applyAlignment="1"/>
    <xf numFmtId="196" fontId="25" fillId="0" borderId="0" xfId="745" applyNumberFormat="1" applyFont="1" applyFill="1" applyBorder="1" applyAlignment="1" applyProtection="1">
      <alignment horizontal="left" vertical="center"/>
    </xf>
    <xf numFmtId="0" fontId="25" fillId="0" borderId="0" xfId="510" applyFont="1" applyFill="1" applyBorder="1" applyAlignment="1">
      <alignment vertical="center"/>
    </xf>
    <xf numFmtId="0" fontId="25" fillId="0" borderId="0" xfId="510" applyFont="1" applyFill="1" applyAlignment="1">
      <alignment vertical="center"/>
    </xf>
    <xf numFmtId="196" fontId="28" fillId="0" borderId="0" xfId="745" applyNumberFormat="1" applyFont="1" applyFill="1" applyBorder="1" applyAlignment="1" applyProtection="1">
      <alignment horizontal="right" vertical="center"/>
    </xf>
    <xf numFmtId="41" fontId="27" fillId="0" borderId="1" xfId="1213" applyNumberFormat="1" applyFont="1" applyFill="1" applyBorder="1" applyAlignment="1">
      <alignment horizontal="right" vertical="center" wrapText="1"/>
    </xf>
    <xf numFmtId="0" fontId="41" fillId="2" borderId="0" xfId="1011" applyFont="1" applyFill="1">
      <alignment vertical="center"/>
    </xf>
    <xf numFmtId="41" fontId="25" fillId="0" borderId="1" xfId="1213"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5" fillId="0" borderId="1" xfId="833"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759" applyFont="1" applyFill="1" applyAlignment="1">
      <alignment horizontal="center" vertical="center"/>
    </xf>
    <xf numFmtId="0" fontId="43"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98" fontId="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5" fillId="0" borderId="1" xfId="0" applyNumberFormat="1" applyFont="1" applyFill="1" applyBorder="1" applyAlignment="1">
      <alignment vertical="center" wrapText="1"/>
    </xf>
    <xf numFmtId="199" fontId="25" fillId="0" borderId="1" xfId="3" applyNumberFormat="1" applyFont="1" applyFill="1" applyBorder="1" applyAlignment="1">
      <alignment vertical="center" wrapText="1"/>
    </xf>
    <xf numFmtId="0" fontId="32" fillId="0" borderId="0" xfId="1011" applyFont="1" applyFill="1" applyAlignment="1">
      <alignment horizontal="center" vertical="center"/>
    </xf>
    <xf numFmtId="0" fontId="11" fillId="0" borderId="1" xfId="0" applyFont="1" applyBorder="1" applyAlignment="1">
      <alignment horizontal="left" vertical="center" wrapText="1"/>
    </xf>
    <xf numFmtId="0" fontId="32" fillId="2" borderId="0" xfId="1011" applyFont="1" applyFill="1" applyAlignment="1">
      <alignment horizontal="center" vertical="center"/>
    </xf>
    <xf numFmtId="0" fontId="10" fillId="0" borderId="1" xfId="0" applyFont="1" applyFill="1" applyBorder="1" applyAlignment="1">
      <alignment horizontal="center" vertical="center" wrapText="1"/>
    </xf>
    <xf numFmtId="198" fontId="27" fillId="0" borderId="1" xfId="0" applyNumberFormat="1" applyFont="1" applyFill="1" applyBorder="1" applyAlignment="1">
      <alignment vertical="center" wrapText="1"/>
    </xf>
    <xf numFmtId="199" fontId="27" fillId="0" borderId="1" xfId="3" applyNumberFormat="1" applyFont="1" applyFill="1" applyBorder="1" applyAlignment="1">
      <alignment vertical="center" wrapText="1"/>
    </xf>
    <xf numFmtId="0" fontId="0" fillId="0" borderId="0" xfId="0" applyFill="1" applyAlignment="1">
      <alignment vertical="center"/>
    </xf>
    <xf numFmtId="0" fontId="8" fillId="0" borderId="0" xfId="1012" applyProtection="1">
      <alignment vertical="center"/>
    </xf>
    <xf numFmtId="0" fontId="32" fillId="0" borderId="0" xfId="1012" applyFont="1" applyProtection="1">
      <alignment vertical="center"/>
    </xf>
    <xf numFmtId="0" fontId="34" fillId="0" borderId="0" xfId="1012" applyFont="1" applyAlignment="1" applyProtection="1">
      <alignment horizontal="center" vertical="center"/>
    </xf>
    <xf numFmtId="0" fontId="34" fillId="0" borderId="0" xfId="1012" applyFont="1" applyProtection="1">
      <alignment vertical="center"/>
    </xf>
    <xf numFmtId="0" fontId="8" fillId="2" borderId="0" xfId="1012" applyFill="1" applyProtection="1">
      <alignment vertical="center"/>
    </xf>
    <xf numFmtId="197" fontId="8" fillId="0" borderId="0" xfId="1012" applyNumberFormat="1" applyProtection="1">
      <alignment vertical="center"/>
    </xf>
    <xf numFmtId="198" fontId="8" fillId="0" borderId="0" xfId="510" applyNumberFormat="1" applyAlignment="1" applyProtection="1"/>
    <xf numFmtId="0" fontId="8" fillId="0" borderId="0" xfId="1012" applyFill="1" applyProtection="1">
      <alignment vertical="center"/>
    </xf>
    <xf numFmtId="0" fontId="45" fillId="0" borderId="0" xfId="0" applyFont="1" applyFill="1" applyAlignment="1">
      <alignment horizontal="center" vertical="center"/>
    </xf>
    <xf numFmtId="198" fontId="8" fillId="0" borderId="0" xfId="510" applyNumberFormat="1" applyFill="1" applyAlignment="1" applyProtection="1"/>
    <xf numFmtId="0" fontId="32" fillId="0" borderId="0" xfId="1012" applyFont="1" applyFill="1" applyProtection="1">
      <alignment vertical="center"/>
    </xf>
    <xf numFmtId="0" fontId="25" fillId="0" borderId="0" xfId="1012" applyFont="1" applyFill="1" applyProtection="1">
      <alignment vertical="center"/>
    </xf>
    <xf numFmtId="197" fontId="25" fillId="0" borderId="0" xfId="1012" applyNumberFormat="1" applyFont="1" applyFill="1" applyBorder="1" applyAlignment="1" applyProtection="1">
      <alignment horizontal="right" vertical="center"/>
    </xf>
    <xf numFmtId="198" fontId="32" fillId="0" borderId="0" xfId="510" applyNumberFormat="1" applyFont="1" applyFill="1" applyAlignment="1" applyProtection="1"/>
    <xf numFmtId="197" fontId="27" fillId="0" borderId="11" xfId="1012" applyNumberFormat="1" applyFont="1" applyFill="1" applyBorder="1" applyAlignment="1" applyProtection="1">
      <alignment horizontal="center" vertical="center" wrapText="1"/>
    </xf>
    <xf numFmtId="0" fontId="27" fillId="0" borderId="1" xfId="1012" applyFont="1" applyFill="1" applyBorder="1" applyAlignment="1" applyProtection="1">
      <alignment horizontal="distributed" vertical="center" wrapText="1" indent="3"/>
    </xf>
    <xf numFmtId="197" fontId="27" fillId="0" borderId="1" xfId="1012" applyNumberFormat="1" applyFont="1" applyFill="1" applyBorder="1" applyAlignment="1" applyProtection="1">
      <alignment horizontal="center" vertical="center" wrapText="1"/>
    </xf>
    <xf numFmtId="0" fontId="34" fillId="0" borderId="0" xfId="1012" applyFont="1" applyFill="1" applyAlignment="1" applyProtection="1">
      <alignment horizontal="center" vertical="center" wrapText="1"/>
    </xf>
    <xf numFmtId="0" fontId="34" fillId="0" borderId="0" xfId="1012" applyFont="1" applyFill="1" applyAlignment="1" applyProtection="1">
      <alignment horizontal="center" vertical="center"/>
    </xf>
    <xf numFmtId="0" fontId="10" fillId="3" borderId="12"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7" fillId="0" borderId="1" xfId="3" applyNumberFormat="1" applyFont="1" applyFill="1" applyBorder="1" applyAlignment="1" applyProtection="1">
      <alignment horizontal="right" vertical="center" wrapText="1" shrinkToFit="1"/>
    </xf>
    <xf numFmtId="0" fontId="32"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12"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9" fontId="25" fillId="0" borderId="1" xfId="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99" fontId="25"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27" fillId="0" borderId="1" xfId="3" applyNumberFormat="1" applyFont="1" applyFill="1" applyBorder="1" applyAlignment="1" applyProtection="1">
      <alignment horizontal="right" vertical="center" wrapText="1" shrinkToFit="1"/>
      <protection locked="0"/>
    </xf>
    <xf numFmtId="49" fontId="10" fillId="3" borderId="12" xfId="0" applyNumberFormat="1" applyFont="1" applyFill="1" applyBorder="1" applyAlignment="1" applyProtection="1">
      <alignment horizontal="left" vertical="center" wrapText="1"/>
    </xf>
    <xf numFmtId="49" fontId="11" fillId="3" borderId="12" xfId="0" applyNumberFormat="1" applyFont="1" applyFill="1" applyBorder="1" applyAlignment="1" applyProtection="1">
      <alignment horizontal="left" vertical="center" wrapText="1"/>
    </xf>
    <xf numFmtId="49" fontId="25" fillId="0" borderId="12"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indent="2"/>
    </xf>
    <xf numFmtId="49" fontId="25" fillId="0" borderId="1" xfId="0" applyNumberFormat="1" applyFont="1" applyFill="1" applyBorder="1" applyAlignment="1" applyProtection="1">
      <alignment horizontal="left" vertical="center" wrapText="1" indent="4"/>
    </xf>
    <xf numFmtId="49" fontId="46" fillId="3" borderId="12"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7" fillId="0" borderId="11" xfId="1012" applyNumberFormat="1" applyFont="1" applyFill="1" applyBorder="1" applyAlignment="1" applyProtection="1">
      <alignment horizontal="left" vertical="center"/>
    </xf>
    <xf numFmtId="0" fontId="27" fillId="0" borderId="1" xfId="1012" applyFont="1" applyFill="1" applyBorder="1" applyAlignment="1" applyProtection="1">
      <alignment horizontal="left" vertical="center" wrapText="1"/>
    </xf>
    <xf numFmtId="0" fontId="25" fillId="0" borderId="1" xfId="1012" applyFont="1" applyFill="1" applyBorder="1" applyAlignment="1" applyProtection="1">
      <alignment horizontal="left" vertical="center" wrapText="1"/>
    </xf>
    <xf numFmtId="49" fontId="25" fillId="0" borderId="11" xfId="1012" applyNumberFormat="1" applyFont="1" applyFill="1" applyBorder="1" applyAlignment="1" applyProtection="1">
      <alignment horizontal="left" vertical="center"/>
    </xf>
    <xf numFmtId="49" fontId="25" fillId="0" borderId="11" xfId="1012" applyNumberFormat="1" applyFont="1" applyBorder="1" applyAlignment="1" applyProtection="1">
      <alignment horizontal="left" vertical="center"/>
    </xf>
    <xf numFmtId="0" fontId="25" fillId="2" borderId="1" xfId="1012" applyFont="1" applyFill="1" applyBorder="1" applyAlignment="1" applyProtection="1">
      <alignment horizontal="left" vertical="center" wrapText="1"/>
    </xf>
    <xf numFmtId="0" fontId="25" fillId="0" borderId="1" xfId="1011"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49" fontId="27" fillId="0" borderId="11" xfId="1012" applyNumberFormat="1" applyFont="1" applyFill="1" applyBorder="1" applyAlignment="1" applyProtection="1">
      <alignment horizontal="distributed" vertical="center" indent="1"/>
    </xf>
    <xf numFmtId="0" fontId="27" fillId="0" borderId="1" xfId="1012" applyFont="1" applyFill="1" applyBorder="1" applyAlignment="1" applyProtection="1">
      <alignment horizontal="distributed" vertical="center" wrapText="1" indent="1"/>
    </xf>
    <xf numFmtId="198" fontId="8" fillId="2" borderId="0" xfId="1012" applyNumberFormat="1" applyFill="1" applyProtection="1">
      <alignment vertical="center"/>
    </xf>
    <xf numFmtId="0" fontId="32" fillId="0" borderId="0" xfId="1012" applyFont="1">
      <alignment vertical="center"/>
    </xf>
    <xf numFmtId="0" fontId="34" fillId="0" borderId="0" xfId="1012" applyFont="1" applyAlignment="1">
      <alignment horizontal="center" vertical="center"/>
    </xf>
    <xf numFmtId="197" fontId="8" fillId="0" borderId="0" xfId="1012" applyNumberFormat="1">
      <alignment vertical="center"/>
    </xf>
    <xf numFmtId="0" fontId="32" fillId="0" borderId="0" xfId="1012" applyFont="1" applyFill="1">
      <alignment vertical="center"/>
    </xf>
    <xf numFmtId="0" fontId="25" fillId="0" borderId="0" xfId="1012" applyFont="1" applyFill="1">
      <alignment vertical="center"/>
    </xf>
    <xf numFmtId="0" fontId="47" fillId="0" borderId="0" xfId="1012" applyFont="1" applyFill="1">
      <alignment vertical="center"/>
    </xf>
    <xf numFmtId="197" fontId="25" fillId="0" borderId="0" xfId="1012" applyNumberFormat="1" applyFont="1" applyFill="1" applyAlignment="1">
      <alignment horizontal="right" vertical="center"/>
    </xf>
    <xf numFmtId="197" fontId="27" fillId="0" borderId="11" xfId="1012" applyNumberFormat="1" applyFont="1" applyFill="1" applyBorder="1" applyAlignment="1">
      <alignment horizontal="center" vertical="center" wrapText="1"/>
    </xf>
    <xf numFmtId="0" fontId="27" fillId="0" borderId="1" xfId="1012" applyFont="1" applyFill="1" applyBorder="1" applyAlignment="1">
      <alignment horizontal="distributed" vertical="center" wrapText="1" indent="3"/>
    </xf>
    <xf numFmtId="0" fontId="48" fillId="0" borderId="0" xfId="101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32" fillId="0" borderId="0" xfId="1011" applyFont="1" applyFill="1">
      <alignment vertical="center"/>
    </xf>
    <xf numFmtId="199" fontId="27" fillId="0" borderId="1" xfId="3" applyNumberFormat="1" applyFont="1" applyFill="1" applyBorder="1" applyAlignment="1" applyProtection="1">
      <alignment horizontal="right" vertical="center" wrapText="1"/>
      <protection locked="0"/>
    </xf>
    <xf numFmtId="199" fontId="25" fillId="0" borderId="1" xfId="3"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protection locked="0"/>
    </xf>
    <xf numFmtId="0" fontId="25" fillId="3" borderId="12" xfId="0" applyFont="1" applyFill="1" applyBorder="1" applyAlignment="1" applyProtection="1">
      <alignment vertical="center"/>
    </xf>
    <xf numFmtId="0" fontId="27" fillId="0" borderId="11" xfId="1012" applyFont="1" applyFill="1" applyBorder="1" applyAlignment="1">
      <alignment horizontal="left" vertical="center"/>
    </xf>
    <xf numFmtId="0" fontId="27" fillId="0" borderId="1" xfId="1011" applyFont="1" applyFill="1" applyBorder="1" applyAlignment="1">
      <alignment horizontal="left" vertical="center"/>
    </xf>
    <xf numFmtId="202" fontId="27" fillId="0" borderId="1" xfId="1" applyNumberFormat="1" applyFont="1" applyFill="1" applyBorder="1" applyAlignment="1">
      <alignment horizontal="right" vertical="center" wrapText="1"/>
    </xf>
    <xf numFmtId="0" fontId="25" fillId="0" borderId="11" xfId="1012" applyFont="1" applyFill="1" applyBorder="1" applyAlignment="1">
      <alignment horizontal="left" vertical="center"/>
    </xf>
    <xf numFmtId="0" fontId="25" fillId="0" borderId="1" xfId="1012" applyFont="1" applyFill="1" applyBorder="1" applyAlignment="1">
      <alignment horizontal="left" vertical="center"/>
    </xf>
    <xf numFmtId="202" fontId="25" fillId="0" borderId="1" xfId="1" applyNumberFormat="1" applyFont="1" applyFill="1" applyBorder="1" applyAlignment="1">
      <alignment horizontal="right" vertical="center" wrapText="1"/>
    </xf>
    <xf numFmtId="198" fontId="25" fillId="0" borderId="1" xfId="1" applyNumberFormat="1" applyFont="1" applyFill="1" applyBorder="1" applyAlignment="1" applyProtection="1">
      <alignment horizontal="right" vertical="center" wrapText="1"/>
      <protection locked="0"/>
    </xf>
    <xf numFmtId="0" fontId="25" fillId="0" borderId="11" xfId="1012" applyFont="1" applyBorder="1" applyAlignment="1">
      <alignment horizontal="left" vertical="center"/>
    </xf>
    <xf numFmtId="0" fontId="25" fillId="2" borderId="1" xfId="1012" applyFont="1" applyFill="1" applyBorder="1" applyAlignment="1">
      <alignment horizontal="left" vertical="center"/>
    </xf>
    <xf numFmtId="202" fontId="25" fillId="2" borderId="1" xfId="1" applyNumberFormat="1" applyFont="1" applyFill="1" applyBorder="1" applyAlignment="1">
      <alignment horizontal="right" vertical="center" wrapText="1"/>
    </xf>
    <xf numFmtId="0" fontId="25" fillId="0" borderId="11" xfId="1012" applyFont="1" applyFill="1" applyBorder="1">
      <alignment vertical="center"/>
    </xf>
    <xf numFmtId="0" fontId="27" fillId="0" borderId="1" xfId="1012" applyFont="1" applyFill="1" applyBorder="1" applyAlignment="1">
      <alignment horizontal="distributed" vertical="center" indent="1"/>
    </xf>
    <xf numFmtId="0" fontId="1" fillId="0" borderId="0" xfId="0" applyFont="1" applyFill="1" applyBorder="1" applyAlignment="1"/>
    <xf numFmtId="197" fontId="8" fillId="0" borderId="0" xfId="1012" applyNumberFormat="1" applyFill="1" applyProtection="1">
      <alignment vertical="center"/>
    </xf>
    <xf numFmtId="0" fontId="45" fillId="0" borderId="0" xfId="0" applyFont="1" applyFill="1" applyBorder="1" applyAlignment="1">
      <alignment horizontal="center" vertical="center"/>
    </xf>
    <xf numFmtId="198" fontId="25" fillId="0" borderId="1" xfId="0" applyNumberFormat="1" applyFont="1" applyFill="1" applyBorder="1" applyAlignment="1" applyProtection="1">
      <alignment horizontal="right" vertical="center" wrapText="1"/>
      <protection locked="0"/>
    </xf>
    <xf numFmtId="0" fontId="25" fillId="0" borderId="1" xfId="1012" applyFont="1" applyFill="1" applyBorder="1" applyAlignment="1" applyProtection="1">
      <alignment horizontal="left" vertical="center" wrapText="1" indent="2"/>
    </xf>
    <xf numFmtId="49" fontId="25" fillId="0" borderId="1" xfId="0" applyNumberFormat="1" applyFont="1" applyFill="1" applyBorder="1" applyAlignment="1" applyProtection="1">
      <alignment horizontal="left" vertical="center" wrapText="1" indent="3"/>
    </xf>
    <xf numFmtId="49" fontId="10" fillId="0" borderId="11" xfId="997"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0" fontId="27" fillId="2" borderId="1" xfId="1012" applyFont="1" applyFill="1" applyBorder="1" applyAlignment="1" applyProtection="1">
      <alignment horizontal="left" vertical="center" wrapText="1"/>
    </xf>
    <xf numFmtId="49" fontId="11" fillId="0" borderId="11" xfId="997" applyNumberFormat="1" applyFont="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5" fillId="2" borderId="1" xfId="0" applyNumberFormat="1" applyFont="1" applyFill="1" applyBorder="1" applyAlignment="1" applyProtection="1">
      <alignment horizontal="right" vertical="center"/>
      <protection locked="0"/>
    </xf>
    <xf numFmtId="49" fontId="11" fillId="0" borderId="11" xfId="997"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protection locked="0"/>
    </xf>
    <xf numFmtId="0" fontId="8" fillId="0" borderId="11" xfId="1012" applyFill="1" applyBorder="1" applyAlignment="1" applyProtection="1">
      <alignment horizontal="left" vertical="center"/>
    </xf>
    <xf numFmtId="3" fontId="8" fillId="0" borderId="0" xfId="1012" applyNumberFormat="1" applyFill="1" applyProtection="1">
      <alignment vertical="center"/>
    </xf>
    <xf numFmtId="198" fontId="11" fillId="0" borderId="1" xfId="0" applyNumberFormat="1" applyFont="1" applyFill="1" applyBorder="1" applyAlignment="1" applyProtection="1">
      <alignment horizontal="right" vertical="center" wrapText="1"/>
      <protection locked="0"/>
    </xf>
    <xf numFmtId="0" fontId="27" fillId="0" borderId="11" xfId="1012" applyFont="1" applyFill="1" applyBorder="1" applyAlignment="1" applyProtection="1">
      <alignment horizontal="left" vertical="center"/>
    </xf>
    <xf numFmtId="0" fontId="27" fillId="0" borderId="1" xfId="1011" applyFont="1" applyFill="1" applyBorder="1" applyAlignment="1" applyProtection="1">
      <alignment horizontal="left" vertical="center"/>
    </xf>
    <xf numFmtId="0" fontId="25" fillId="0" borderId="11" xfId="1012" applyFont="1" applyFill="1" applyBorder="1" applyAlignment="1" applyProtection="1">
      <alignment horizontal="left" vertical="center"/>
    </xf>
    <xf numFmtId="0" fontId="25" fillId="0" borderId="1" xfId="1012" applyFont="1" applyFill="1" applyBorder="1" applyAlignment="1" applyProtection="1">
      <alignment horizontal="left" vertical="center"/>
    </xf>
    <xf numFmtId="3" fontId="8" fillId="0" borderId="0" xfId="1012" applyNumberFormat="1">
      <alignment vertical="center"/>
    </xf>
    <xf numFmtId="0" fontId="49" fillId="0" borderId="0" xfId="0" applyFont="1" applyFill="1" applyBorder="1" applyAlignment="1">
      <alignment horizontal="center" vertical="center"/>
    </xf>
    <xf numFmtId="0" fontId="49" fillId="0" borderId="13" xfId="0" applyFont="1" applyFill="1" applyBorder="1" applyAlignment="1">
      <alignment horizontal="center" vertical="center"/>
    </xf>
    <xf numFmtId="0" fontId="11" fillId="0" borderId="0" xfId="0" applyFont="1" applyAlignment="1">
      <alignment horizontal="right"/>
    </xf>
    <xf numFmtId="0" fontId="27" fillId="0" borderId="2" xfId="1015" applyFont="1" applyBorder="1" applyAlignment="1">
      <alignment horizontal="center" vertical="center"/>
    </xf>
    <xf numFmtId="0" fontId="27" fillId="0" borderId="11" xfId="1015" applyFont="1" applyBorder="1" applyAlignment="1">
      <alignment horizontal="center" vertical="center"/>
    </xf>
    <xf numFmtId="0" fontId="27" fillId="0" borderId="14" xfId="1015" applyFont="1" applyBorder="1" applyAlignment="1">
      <alignment horizontal="center" vertical="center"/>
    </xf>
    <xf numFmtId="0" fontId="27" fillId="0" borderId="3" xfId="1015" applyFont="1" applyBorder="1" applyAlignment="1">
      <alignment horizontal="center" vertical="center"/>
    </xf>
    <xf numFmtId="49" fontId="27" fillId="0" borderId="1" xfId="783" applyNumberFormat="1" applyFont="1" applyFill="1" applyBorder="1" applyAlignment="1" applyProtection="1">
      <alignment horizontal="center" vertical="center"/>
    </xf>
    <xf numFmtId="0" fontId="50" fillId="0" borderId="1" xfId="0" applyFont="1" applyFill="1" applyBorder="1" applyAlignment="1"/>
    <xf numFmtId="203" fontId="50" fillId="0" borderId="1" xfId="0" applyNumberFormat="1" applyFont="1" applyFill="1" applyBorder="1" applyAlignment="1">
      <alignment horizontal="right"/>
    </xf>
    <xf numFmtId="10" fontId="50" fillId="0" borderId="1" xfId="3" applyNumberFormat="1" applyFont="1" applyFill="1" applyBorder="1" applyAlignment="1">
      <alignment horizontal="right"/>
    </xf>
    <xf numFmtId="2" fontId="51" fillId="0" borderId="1" xfId="0" applyNumberFormat="1" applyFont="1" applyFill="1" applyBorder="1" applyAlignment="1">
      <alignment horizontal="center" vertical="center"/>
    </xf>
    <xf numFmtId="0" fontId="51" fillId="0" borderId="1" xfId="0" applyFont="1" applyFill="1" applyBorder="1" applyAlignment="1"/>
    <xf numFmtId="203" fontId="51" fillId="0" borderId="1" xfId="0" applyNumberFormat="1" applyFont="1" applyFill="1" applyBorder="1" applyAlignment="1">
      <alignment horizontal="right"/>
    </xf>
    <xf numFmtId="10" fontId="51" fillId="0" borderId="1" xfId="3" applyNumberFormat="1" applyFont="1" applyFill="1" applyBorder="1" applyAlignment="1">
      <alignment horizontal="right"/>
    </xf>
    <xf numFmtId="0" fontId="5" fillId="0" borderId="0" xfId="0" applyFont="1" applyFill="1" applyBorder="1" applyAlignment="1">
      <alignment horizontal="left" vertical="top" wrapText="1"/>
    </xf>
    <xf numFmtId="0" fontId="52" fillId="0" borderId="0" xfId="913" applyFont="1" applyAlignment="1"/>
    <xf numFmtId="0" fontId="11" fillId="0" borderId="0" xfId="0" applyFont="1" applyAlignment="1">
      <alignment horizontal="right" vertical="center"/>
    </xf>
    <xf numFmtId="0" fontId="27" fillId="0" borderId="1" xfId="1015" applyFont="1" applyBorder="1" applyAlignment="1">
      <alignment horizontal="center" vertical="center" wrapText="1"/>
    </xf>
    <xf numFmtId="0" fontId="27" fillId="0" borderId="1" xfId="0" applyFont="1" applyBorder="1" applyAlignment="1">
      <alignment horizontal="left" vertical="center"/>
    </xf>
    <xf numFmtId="198" fontId="27" fillId="0" borderId="1" xfId="1" applyNumberFormat="1" applyFont="1" applyBorder="1" applyAlignment="1">
      <alignment horizontal="right" vertical="center" wrapText="1"/>
    </xf>
    <xf numFmtId="0" fontId="11" fillId="0" borderId="1" xfId="0" applyFont="1" applyBorder="1" applyAlignment="1">
      <alignment horizontal="left" vertical="center"/>
    </xf>
    <xf numFmtId="0" fontId="8" fillId="0" borderId="0" xfId="1012" applyFont="1" applyFill="1">
      <alignment vertical="center"/>
    </xf>
    <xf numFmtId="0" fontId="8" fillId="0" borderId="0" xfId="1012" applyFont="1">
      <alignment vertical="center"/>
    </xf>
    <xf numFmtId="197" fontId="8" fillId="0" borderId="0" xfId="1012" applyNumberFormat="1" applyFont="1">
      <alignment vertical="center"/>
    </xf>
    <xf numFmtId="198" fontId="8" fillId="0" borderId="0" xfId="1012" applyNumberFormat="1">
      <alignment vertical="center"/>
    </xf>
    <xf numFmtId="0" fontId="53" fillId="0" borderId="0" xfId="759" applyFont="1" applyAlignment="1">
      <alignment horizontal="center" vertical="center"/>
    </xf>
    <xf numFmtId="0" fontId="0" fillId="0" borderId="0" xfId="759" applyFont="1" applyAlignment="1">
      <alignment horizontal="right"/>
    </xf>
    <xf numFmtId="197" fontId="27" fillId="0" borderId="15" xfId="1012" applyNumberFormat="1" applyFont="1" applyBorder="1" applyAlignment="1">
      <alignment horizontal="center" vertical="center" wrapText="1"/>
    </xf>
    <xf numFmtId="198" fontId="8"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14"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4" fillId="0" borderId="1" xfId="916" applyFont="1" applyFill="1" applyBorder="1" applyAlignment="1">
      <alignment horizontal="left" vertical="center" wrapText="1"/>
    </xf>
    <xf numFmtId="198" fontId="11" fillId="0" borderId="14"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4" fontId="55"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7" fillId="0" borderId="1" xfId="0" applyFont="1" applyBorder="1" applyAlignment="1">
      <alignment horizontal="center" vertical="center" wrapText="1"/>
    </xf>
    <xf numFmtId="203" fontId="10" fillId="0" borderId="1" xfId="762" applyNumberFormat="1" applyFont="1" applyFill="1" applyBorder="1" applyAlignment="1">
      <alignment horizontal="left" vertical="center"/>
    </xf>
    <xf numFmtId="198" fontId="55" fillId="0" borderId="1" xfId="1" applyNumberFormat="1" applyFont="1" applyFill="1" applyBorder="1" applyAlignment="1">
      <alignment horizontal="right" vertical="center" wrapText="1"/>
    </xf>
    <xf numFmtId="203" fontId="11" fillId="0" borderId="1" xfId="762" applyNumberFormat="1" applyFont="1" applyFill="1" applyBorder="1" applyAlignment="1">
      <alignment horizontal="left" vertical="center"/>
    </xf>
    <xf numFmtId="198" fontId="39" fillId="0" borderId="1" xfId="1" applyNumberFormat="1" applyFont="1" applyFill="1" applyBorder="1" applyAlignment="1">
      <alignment horizontal="right" vertical="center" wrapText="1"/>
    </xf>
    <xf numFmtId="198" fontId="10" fillId="0" borderId="1" xfId="762" applyNumberFormat="1" applyFont="1" applyFill="1" applyBorder="1" applyAlignment="1">
      <alignment horizontal="right" vertical="center" wrapText="1"/>
    </xf>
    <xf numFmtId="198" fontId="11" fillId="0" borderId="1" xfId="0" applyNumberFormat="1" applyFont="1" applyBorder="1" applyAlignment="1">
      <alignment horizontal="right" vertical="center" wrapText="1"/>
    </xf>
    <xf numFmtId="198"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0" fillId="0" borderId="0" xfId="0" applyAlignment="1" applyProtection="1"/>
    <xf numFmtId="0" fontId="26"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32" fillId="2" borderId="0" xfId="1012" applyFont="1" applyFill="1">
      <alignment vertical="center"/>
    </xf>
    <xf numFmtId="0" fontId="11" fillId="0" borderId="0" xfId="1012" applyFont="1">
      <alignment vertical="center"/>
    </xf>
    <xf numFmtId="0" fontId="47" fillId="2" borderId="0" xfId="1012" applyFont="1" applyFill="1">
      <alignment vertical="center"/>
    </xf>
    <xf numFmtId="197" fontId="25" fillId="2" borderId="0" xfId="1012" applyNumberFormat="1" applyFont="1" applyFill="1" applyBorder="1" applyAlignment="1">
      <alignment horizontal="right" vertical="center"/>
    </xf>
    <xf numFmtId="197" fontId="27" fillId="2" borderId="1" xfId="1012" applyNumberFormat="1" applyFont="1" applyFill="1" applyBorder="1" applyAlignment="1">
      <alignment horizontal="center" vertical="center" wrapText="1"/>
    </xf>
    <xf numFmtId="0" fontId="27" fillId="2" borderId="1" xfId="1012"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0" fontId="25"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98" fontId="27" fillId="0" borderId="1" xfId="1" applyNumberFormat="1" applyFont="1" applyFill="1" applyBorder="1" applyAlignment="1" applyProtection="1">
      <alignment horizontal="right" vertical="center" wrapText="1"/>
      <protection locked="0"/>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6"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27"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27" fillId="0" borderId="1" xfId="1" applyNumberFormat="1" applyFont="1" applyFill="1" applyBorder="1" applyAlignment="1" applyProtection="1">
      <alignment vertical="center" wrapText="1"/>
      <protection locked="0"/>
    </xf>
    <xf numFmtId="0" fontId="25" fillId="0" borderId="1" xfId="0" applyFont="1" applyFill="1" applyBorder="1" applyAlignment="1">
      <alignment horizontal="left" vertical="center"/>
    </xf>
    <xf numFmtId="49" fontId="27" fillId="2" borderId="1" xfId="1023" applyNumberFormat="1" applyFont="1" applyFill="1" applyBorder="1" applyAlignment="1" applyProtection="1">
      <alignment horizontal="left" vertical="center"/>
    </xf>
    <xf numFmtId="0" fontId="27" fillId="0" borderId="1" xfId="1012" applyFont="1" applyFill="1" applyBorder="1" applyAlignment="1">
      <alignment horizontal="center" vertical="center" wrapText="1"/>
    </xf>
    <xf numFmtId="0" fontId="27" fillId="0" borderId="0" xfId="1012" applyFont="1" applyFill="1" applyAlignment="1">
      <alignment horizontal="center" vertical="center" wrapText="1"/>
    </xf>
    <xf numFmtId="0" fontId="8" fillId="2" borderId="0" xfId="1011" applyFill="1">
      <alignment vertical="center"/>
    </xf>
    <xf numFmtId="0" fontId="8" fillId="0" borderId="0" xfId="1011" applyFill="1">
      <alignment vertical="center"/>
    </xf>
    <xf numFmtId="0" fontId="25" fillId="0" borderId="0" xfId="1012" applyFont="1" applyFill="1" applyAlignment="1">
      <alignment horizontal="left" vertical="center"/>
    </xf>
    <xf numFmtId="197" fontId="25" fillId="0" borderId="0" xfId="1012" applyNumberFormat="1" applyFont="1" applyFill="1" applyBorder="1" applyAlignment="1">
      <alignment horizontal="right" vertical="center"/>
    </xf>
    <xf numFmtId="197" fontId="27" fillId="0" borderId="11" xfId="1012" applyNumberFormat="1" applyFont="1" applyFill="1" applyBorder="1" applyAlignment="1">
      <alignment vertical="center" wrapText="1"/>
    </xf>
    <xf numFmtId="0" fontId="27" fillId="0" borderId="11" xfId="1012" applyNumberFormat="1" applyFont="1" applyFill="1" applyBorder="1" applyAlignment="1">
      <alignment horizontal="left" vertical="center"/>
    </xf>
    <xf numFmtId="0" fontId="27" fillId="0" borderId="1" xfId="1012" applyNumberFormat="1" applyFont="1" applyFill="1" applyBorder="1" applyAlignment="1">
      <alignment vertical="center" wrapText="1"/>
    </xf>
    <xf numFmtId="199" fontId="27" fillId="2" borderId="1" xfId="3" applyNumberFormat="1" applyFont="1" applyFill="1" applyBorder="1" applyAlignment="1" applyProtection="1">
      <alignment horizontal="right" vertical="center" wrapText="1"/>
      <protection locked="0"/>
    </xf>
    <xf numFmtId="0" fontId="25" fillId="0" borderId="1" xfId="1012" applyFont="1" applyFill="1" applyBorder="1" applyAlignment="1">
      <alignment horizontal="left" vertical="center" wrapText="1"/>
    </xf>
    <xf numFmtId="199" fontId="25" fillId="2" borderId="1" xfId="3" applyNumberFormat="1" applyFont="1" applyFill="1" applyBorder="1" applyAlignment="1" applyProtection="1">
      <alignment horizontal="right" vertical="center" wrapText="1"/>
      <protection locked="0"/>
    </xf>
    <xf numFmtId="0" fontId="25" fillId="2" borderId="11" xfId="1012" applyFont="1" applyFill="1" applyBorder="1" applyAlignment="1">
      <alignment horizontal="left" vertical="center"/>
    </xf>
    <xf numFmtId="0" fontId="25" fillId="2" borderId="1" xfId="1012" applyFont="1" applyFill="1" applyBorder="1" applyAlignment="1">
      <alignment horizontal="left" vertical="center" wrapText="1"/>
    </xf>
    <xf numFmtId="198" fontId="25" fillId="2" borderId="1" xfId="1" applyNumberFormat="1" applyFont="1" applyFill="1" applyBorder="1" applyAlignment="1">
      <alignment horizontal="right" vertical="center" wrapText="1"/>
    </xf>
    <xf numFmtId="198" fontId="25" fillId="2" borderId="1" xfId="1" applyNumberFormat="1" applyFont="1" applyFill="1" applyBorder="1" applyAlignment="1" applyProtection="1">
      <alignment horizontal="right" vertical="center" wrapText="1"/>
      <protection locked="0"/>
    </xf>
    <xf numFmtId="0" fontId="25" fillId="0" borderId="11" xfId="1012" applyFont="1" applyFill="1" applyBorder="1" applyAlignment="1">
      <alignment horizontal="left" vertical="top" wrapText="1"/>
    </xf>
    <xf numFmtId="0" fontId="25" fillId="0" borderId="1" xfId="1012" applyNumberFormat="1" applyFont="1" applyFill="1" applyBorder="1" applyAlignment="1">
      <alignment vertical="center" wrapText="1"/>
    </xf>
    <xf numFmtId="0" fontId="27" fillId="0" borderId="11" xfId="1012"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11" xfId="1012" applyNumberFormat="1" applyFont="1" applyFill="1" applyBorder="1" applyAlignment="1" applyProtection="1">
      <alignment horizontal="left" vertical="center"/>
    </xf>
    <xf numFmtId="0" fontId="27" fillId="0" borderId="1" xfId="1012" applyNumberFormat="1" applyFont="1" applyFill="1" applyBorder="1" applyAlignment="1" applyProtection="1">
      <alignment vertical="center" wrapText="1"/>
    </xf>
    <xf numFmtId="0" fontId="25" fillId="2" borderId="11" xfId="1011" applyFont="1" applyFill="1" applyBorder="1" applyAlignment="1" applyProtection="1">
      <alignment horizontal="left" vertical="center"/>
    </xf>
    <xf numFmtId="0" fontId="25" fillId="2" borderId="1" xfId="1011" applyFont="1" applyFill="1" applyBorder="1" applyAlignment="1" applyProtection="1">
      <alignment horizontal="left" vertical="center" wrapText="1"/>
    </xf>
    <xf numFmtId="0" fontId="41" fillId="0" borderId="11" xfId="1012" applyFont="1" applyFill="1" applyBorder="1" applyAlignment="1">
      <alignment horizontal="distributed" vertical="center"/>
    </xf>
    <xf numFmtId="0" fontId="27" fillId="0" borderId="1" xfId="1012" applyFont="1" applyFill="1" applyBorder="1" applyAlignment="1">
      <alignment horizontal="distributed" vertical="center" wrapText="1" indent="2"/>
    </xf>
    <xf numFmtId="198" fontId="8" fillId="0" borderId="0" xfId="1012" applyNumberFormat="1" applyFill="1">
      <alignment vertical="center"/>
    </xf>
    <xf numFmtId="0" fontId="0" fillId="0" borderId="0" xfId="1012" applyFont="1" applyFill="1">
      <alignment vertical="center"/>
    </xf>
    <xf numFmtId="197" fontId="27" fillId="0" borderId="16" xfId="1012" applyNumberFormat="1" applyFont="1" applyFill="1" applyBorder="1" applyAlignment="1">
      <alignment horizontal="center" vertical="center" wrapText="1"/>
    </xf>
    <xf numFmtId="197" fontId="27" fillId="0" borderId="0" xfId="1012" applyNumberFormat="1" applyFont="1" applyFill="1" applyAlignment="1">
      <alignment horizontal="center" vertical="center" wrapText="1"/>
    </xf>
    <xf numFmtId="198" fontId="25" fillId="0" borderId="1" xfId="1022" applyNumberFormat="1" applyFont="1" applyFill="1" applyBorder="1" applyAlignment="1" applyProtection="1">
      <alignment vertical="center" wrapText="1"/>
    </xf>
    <xf numFmtId="199" fontId="25" fillId="0" borderId="1" xfId="3" applyNumberFormat="1" applyFont="1" applyFill="1" applyBorder="1" applyAlignment="1" applyProtection="1">
      <alignment vertical="center" wrapText="1"/>
      <protection locked="0"/>
    </xf>
    <xf numFmtId="49" fontId="25" fillId="0" borderId="1" xfId="1022" applyNumberFormat="1" applyFont="1" applyFill="1" applyBorder="1" applyAlignment="1" applyProtection="1">
      <alignment horizontal="left" vertical="center" wrapText="1"/>
    </xf>
    <xf numFmtId="199" fontId="27" fillId="0" borderId="1" xfId="3" applyNumberFormat="1" applyFont="1" applyFill="1" applyBorder="1" applyAlignment="1" applyProtection="1">
      <alignment vertical="center" wrapText="1"/>
      <protection locked="0"/>
    </xf>
    <xf numFmtId="0" fontId="27" fillId="0" borderId="1" xfId="1012" applyFont="1" applyFill="1" applyBorder="1" applyAlignment="1">
      <alignment vertical="center" wrapText="1"/>
    </xf>
    <xf numFmtId="0" fontId="25" fillId="0" borderId="11" xfId="1012" applyNumberFormat="1" applyFont="1" applyFill="1" applyBorder="1" applyAlignment="1">
      <alignment horizontal="left" vertical="center"/>
    </xf>
    <xf numFmtId="0" fontId="25" fillId="0" borderId="1" xfId="1012" applyNumberFormat="1" applyFont="1" applyFill="1" applyBorder="1" applyAlignment="1">
      <alignment horizontal="left" vertical="center" wrapText="1"/>
    </xf>
    <xf numFmtId="0" fontId="25" fillId="0" borderId="11" xfId="1011" applyFont="1" applyFill="1" applyBorder="1" applyAlignment="1">
      <alignment horizontal="left" vertical="center"/>
    </xf>
    <xf numFmtId="0" fontId="27" fillId="0" borderId="1" xfId="1012" applyNumberFormat="1" applyFont="1" applyFill="1" applyBorder="1" applyAlignment="1">
      <alignment horizontal="left" vertical="center" wrapText="1"/>
    </xf>
    <xf numFmtId="0" fontId="57" fillId="0" borderId="0" xfId="1012" applyFont="1" applyFill="1">
      <alignment vertical="center"/>
    </xf>
    <xf numFmtId="3" fontId="8" fillId="0" borderId="0" xfId="1012" applyNumberFormat="1" applyFill="1">
      <alignment vertical="center"/>
    </xf>
    <xf numFmtId="0" fontId="27" fillId="2" borderId="0" xfId="1012" applyFont="1" applyFill="1" applyAlignment="1" applyProtection="1">
      <alignment horizontal="center" vertical="center" wrapText="1"/>
    </xf>
    <xf numFmtId="0" fontId="25" fillId="2" borderId="0" xfId="1012" applyFont="1" applyFill="1" applyProtection="1">
      <alignment vertical="center"/>
    </xf>
    <xf numFmtId="0" fontId="8" fillId="2" borderId="0" xfId="1011" applyFill="1" applyProtection="1">
      <alignment vertical="center"/>
    </xf>
    <xf numFmtId="197" fontId="8" fillId="2" borderId="0" xfId="1012" applyNumberFormat="1" applyFill="1" applyProtection="1">
      <alignment vertical="center"/>
    </xf>
    <xf numFmtId="0" fontId="58" fillId="2" borderId="0" xfId="1012" applyFont="1" applyFill="1" applyProtection="1">
      <alignment vertical="center"/>
    </xf>
    <xf numFmtId="0" fontId="25" fillId="0" borderId="0" xfId="1012" applyFont="1" applyFill="1" applyAlignment="1" applyProtection="1">
      <alignment horizontal="left" vertical="center"/>
    </xf>
    <xf numFmtId="0" fontId="47" fillId="0" borderId="0" xfId="1012" applyFont="1" applyFill="1" applyProtection="1">
      <alignment vertical="center"/>
    </xf>
    <xf numFmtId="0" fontId="27" fillId="0" borderId="1" xfId="1012" applyFont="1" applyFill="1" applyBorder="1" applyAlignment="1" applyProtection="1">
      <alignment horizontal="center" vertical="center" wrapText="1"/>
    </xf>
    <xf numFmtId="197" fontId="27" fillId="0" borderId="0" xfId="1012" applyNumberFormat="1" applyFont="1" applyFill="1" applyAlignment="1" applyProtection="1">
      <alignment horizontal="center" vertical="center" wrapText="1"/>
    </xf>
    <xf numFmtId="0" fontId="32" fillId="0" borderId="0" xfId="1011" applyFont="1" applyFill="1" applyAlignment="1" applyProtection="1">
      <alignment horizontal="center" vertical="center"/>
    </xf>
    <xf numFmtId="0" fontId="25" fillId="0" borderId="11" xfId="1012" applyFont="1" applyFill="1" applyBorder="1" applyAlignment="1" applyProtection="1">
      <alignment horizontal="left" vertical="top" wrapText="1"/>
    </xf>
    <xf numFmtId="0" fontId="25" fillId="0" borderId="1" xfId="1012" applyNumberFormat="1" applyFont="1" applyFill="1" applyBorder="1" applyAlignment="1" applyProtection="1">
      <alignment vertical="center" wrapText="1"/>
    </xf>
    <xf numFmtId="0" fontId="27" fillId="0" borderId="11" xfId="1012" applyFont="1" applyFill="1" applyBorder="1" applyAlignment="1" applyProtection="1">
      <alignment horizontal="distributed" vertical="center"/>
    </xf>
    <xf numFmtId="0" fontId="25" fillId="0" borderId="11" xfId="1011" applyFont="1" applyFill="1" applyBorder="1" applyAlignment="1" applyProtection="1">
      <alignment horizontal="left" vertical="center"/>
    </xf>
    <xf numFmtId="0" fontId="41" fillId="0" borderId="11" xfId="1012" applyFont="1" applyFill="1" applyBorder="1" applyAlignment="1" applyProtection="1">
      <alignment horizontal="distributed" vertical="center"/>
    </xf>
    <xf numFmtId="0" fontId="27" fillId="0" borderId="1" xfId="1012" applyNumberFormat="1" applyFont="1" applyFill="1" applyBorder="1" applyAlignment="1" applyProtection="1">
      <alignment horizontal="distributed" vertical="center"/>
    </xf>
    <xf numFmtId="3" fontId="8" fillId="2" borderId="0" xfId="1012" applyNumberFormat="1" applyFill="1" applyProtection="1">
      <alignment vertical="center"/>
    </xf>
    <xf numFmtId="0" fontId="25" fillId="0" borderId="11" xfId="1012" applyFont="1" applyFill="1" applyBorder="1" applyAlignment="1" applyProtection="1" quotePrefix="1">
      <alignment horizontal="left" vertical="center"/>
    </xf>
    <xf numFmtId="0" fontId="25" fillId="2" borderId="11" xfId="1012"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54"/>
  <sheetViews>
    <sheetView showGridLines="0" showZeros="0" view="pageBreakPreview" zoomScale="70" zoomScaleNormal="90" topLeftCell="B1" workbookViewId="0">
      <pane ySplit="4" topLeftCell="A5" activePane="bottomLeft" state="frozen"/>
      <selection/>
      <selection pane="bottomLeft" activeCell="F1" sqref="F$1:F$1048576"/>
    </sheetView>
  </sheetViews>
  <sheetFormatPr defaultColWidth="9" defaultRowHeight="14.25" outlineLevelCol="5"/>
  <cols>
    <col min="1" max="1" width="17.6333333333333" style="282" customWidth="1"/>
    <col min="2" max="2" width="50.75" style="282" customWidth="1"/>
    <col min="3" max="4" width="20.6333333333333" style="282" customWidth="1"/>
    <col min="5" max="5" width="20.6333333333333" style="511" customWidth="1"/>
    <col min="6" max="6" width="9" style="431" hidden="1" customWidth="1"/>
    <col min="7" max="16384" width="9" style="431"/>
  </cols>
  <sheetData>
    <row r="1" ht="22.5" spans="2:2">
      <c r="B1" s="512" t="s">
        <v>0</v>
      </c>
    </row>
    <row r="2" ht="45" customHeight="1" spans="1:6">
      <c r="A2" s="433"/>
      <c r="B2" s="433" t="s">
        <v>1</v>
      </c>
      <c r="C2" s="433"/>
      <c r="D2" s="433"/>
      <c r="E2" s="433"/>
      <c r="F2" s="434"/>
    </row>
    <row r="3" ht="18.95" customHeight="1" spans="1:6">
      <c r="A3" s="285"/>
      <c r="B3" s="513"/>
      <c r="C3" s="514"/>
      <c r="D3" s="285"/>
      <c r="E3" s="290" t="s">
        <v>2</v>
      </c>
      <c r="F3" s="434"/>
    </row>
    <row r="4" s="508" customFormat="1" ht="45" customHeight="1" spans="1:6">
      <c r="A4" s="292" t="s">
        <v>3</v>
      </c>
      <c r="B4" s="515" t="s">
        <v>4</v>
      </c>
      <c r="C4" s="294" t="s">
        <v>5</v>
      </c>
      <c r="D4" s="294" t="s">
        <v>6</v>
      </c>
      <c r="E4" s="515" t="s">
        <v>7</v>
      </c>
      <c r="F4" s="516" t="s">
        <v>8</v>
      </c>
    </row>
    <row r="5" ht="37.5" customHeight="1" spans="1:6">
      <c r="A5" s="487" t="s">
        <v>9</v>
      </c>
      <c r="B5" s="488" t="s">
        <v>10</v>
      </c>
      <c r="C5" s="373">
        <f>SUM(C6:C20)</f>
        <v>34957</v>
      </c>
      <c r="D5" s="373">
        <f>SUM(D6:D20)</f>
        <v>41130</v>
      </c>
      <c r="E5" s="342">
        <f>IF(C5&lt;0,"",IFERROR(D5/C5-1,0))</f>
        <v>0.177</v>
      </c>
      <c r="F5" s="517" t="str">
        <f t="shared" ref="F5:F40" si="0">IF(LEN(A5)=3,"是",IF(B5&lt;&gt;"",IF(SUM(C5:D5)&lt;&gt;0,"是","否"),"是"))</f>
        <v>是</v>
      </c>
    </row>
    <row r="6" ht="37.5" customHeight="1" spans="1:6">
      <c r="A6" s="379" t="s">
        <v>11</v>
      </c>
      <c r="B6" s="321" t="s">
        <v>12</v>
      </c>
      <c r="C6" s="372">
        <v>12075</v>
      </c>
      <c r="D6" s="372">
        <v>14942</v>
      </c>
      <c r="E6" s="343">
        <f>IF(C6&lt;0,"",IFERROR(D6/C6-1,0))</f>
        <v>0.237</v>
      </c>
      <c r="F6" s="517" t="str">
        <f t="shared" si="0"/>
        <v>是</v>
      </c>
    </row>
    <row r="7" ht="37.5" customHeight="1" spans="1:6">
      <c r="A7" s="379" t="s">
        <v>13</v>
      </c>
      <c r="B7" s="321" t="s">
        <v>14</v>
      </c>
      <c r="C7" s="372">
        <v>1462</v>
      </c>
      <c r="D7" s="372">
        <v>1714</v>
      </c>
      <c r="E7" s="343">
        <f t="shared" ref="E7:E20" si="1">IF(C7&lt;0,"",IFERROR(D7/C7-1,0))</f>
        <v>0.172</v>
      </c>
      <c r="F7" s="517" t="str">
        <f t="shared" si="0"/>
        <v>是</v>
      </c>
    </row>
    <row r="8" ht="37.5" customHeight="1" spans="1:6">
      <c r="A8" s="379" t="s">
        <v>15</v>
      </c>
      <c r="B8" s="321" t="s">
        <v>16</v>
      </c>
      <c r="C8" s="372">
        <v>256</v>
      </c>
      <c r="D8" s="372">
        <v>220</v>
      </c>
      <c r="E8" s="343">
        <f t="shared" si="1"/>
        <v>-0.141</v>
      </c>
      <c r="F8" s="517" t="str">
        <f t="shared" si="0"/>
        <v>是</v>
      </c>
    </row>
    <row r="9" ht="37.5" customHeight="1" spans="1:6">
      <c r="A9" s="379" t="s">
        <v>17</v>
      </c>
      <c r="B9" s="321" t="s">
        <v>18</v>
      </c>
      <c r="C9" s="372">
        <v>3202</v>
      </c>
      <c r="D9" s="372">
        <v>7920</v>
      </c>
      <c r="E9" s="343">
        <f t="shared" si="1"/>
        <v>1.473</v>
      </c>
      <c r="F9" s="517" t="str">
        <f t="shared" si="0"/>
        <v>是</v>
      </c>
    </row>
    <row r="10" ht="37.5" customHeight="1" spans="1:6">
      <c r="A10" s="379" t="s">
        <v>19</v>
      </c>
      <c r="B10" s="321" t="s">
        <v>20</v>
      </c>
      <c r="C10" s="372">
        <v>1197</v>
      </c>
      <c r="D10" s="372">
        <v>1485</v>
      </c>
      <c r="E10" s="343">
        <f t="shared" si="1"/>
        <v>0.241</v>
      </c>
      <c r="F10" s="517" t="str">
        <f t="shared" si="0"/>
        <v>是</v>
      </c>
    </row>
    <row r="11" ht="37.5" customHeight="1" spans="1:6">
      <c r="A11" s="379" t="s">
        <v>21</v>
      </c>
      <c r="B11" s="321" t="s">
        <v>22</v>
      </c>
      <c r="C11" s="372">
        <v>925</v>
      </c>
      <c r="D11" s="372">
        <v>858</v>
      </c>
      <c r="E11" s="343">
        <f t="shared" si="1"/>
        <v>-0.072</v>
      </c>
      <c r="F11" s="517" t="str">
        <f t="shared" si="0"/>
        <v>是</v>
      </c>
    </row>
    <row r="12" ht="37.5" customHeight="1" spans="1:6">
      <c r="A12" s="379" t="s">
        <v>23</v>
      </c>
      <c r="B12" s="321" t="s">
        <v>24</v>
      </c>
      <c r="C12" s="372">
        <v>479</v>
      </c>
      <c r="D12" s="372">
        <v>548</v>
      </c>
      <c r="E12" s="343">
        <f t="shared" si="1"/>
        <v>0.144</v>
      </c>
      <c r="F12" s="517" t="str">
        <f t="shared" si="0"/>
        <v>是</v>
      </c>
    </row>
    <row r="13" ht="37.5" customHeight="1" spans="1:6">
      <c r="A13" s="379" t="s">
        <v>25</v>
      </c>
      <c r="B13" s="321" t="s">
        <v>26</v>
      </c>
      <c r="C13" s="372">
        <v>886</v>
      </c>
      <c r="D13" s="372">
        <v>935</v>
      </c>
      <c r="E13" s="343">
        <f t="shared" si="1"/>
        <v>0.055</v>
      </c>
      <c r="F13" s="517" t="str">
        <f t="shared" si="0"/>
        <v>是</v>
      </c>
    </row>
    <row r="14" ht="37.5" customHeight="1" spans="1:6">
      <c r="A14" s="379" t="s">
        <v>27</v>
      </c>
      <c r="B14" s="321" t="s">
        <v>28</v>
      </c>
      <c r="C14" s="372">
        <v>923</v>
      </c>
      <c r="D14" s="372">
        <v>660</v>
      </c>
      <c r="E14" s="343">
        <f t="shared" si="1"/>
        <v>-0.285</v>
      </c>
      <c r="F14" s="517" t="str">
        <f t="shared" si="0"/>
        <v>是</v>
      </c>
    </row>
    <row r="15" ht="37.5" customHeight="1" spans="1:6">
      <c r="A15" s="379" t="s">
        <v>29</v>
      </c>
      <c r="B15" s="321" t="s">
        <v>30</v>
      </c>
      <c r="C15" s="372">
        <v>1032</v>
      </c>
      <c r="D15" s="372">
        <v>1078</v>
      </c>
      <c r="E15" s="343">
        <f t="shared" si="1"/>
        <v>0.045</v>
      </c>
      <c r="F15" s="517" t="str">
        <f t="shared" si="0"/>
        <v>是</v>
      </c>
    </row>
    <row r="16" ht="37.5" customHeight="1" spans="1:6">
      <c r="A16" s="379" t="s">
        <v>31</v>
      </c>
      <c r="B16" s="321" t="s">
        <v>32</v>
      </c>
      <c r="C16" s="372">
        <v>2437</v>
      </c>
      <c r="D16" s="372">
        <v>770</v>
      </c>
      <c r="E16" s="343">
        <f t="shared" si="1"/>
        <v>-0.684</v>
      </c>
      <c r="F16" s="517" t="str">
        <f t="shared" si="0"/>
        <v>是</v>
      </c>
    </row>
    <row r="17" ht="37.5" customHeight="1" spans="1:6">
      <c r="A17" s="379" t="s">
        <v>33</v>
      </c>
      <c r="B17" s="321" t="s">
        <v>34</v>
      </c>
      <c r="C17" s="372">
        <v>1175</v>
      </c>
      <c r="D17" s="372">
        <v>880</v>
      </c>
      <c r="E17" s="343">
        <f t="shared" si="1"/>
        <v>-0.251</v>
      </c>
      <c r="F17" s="517" t="str">
        <f t="shared" si="0"/>
        <v>是</v>
      </c>
    </row>
    <row r="18" ht="37.5" customHeight="1" spans="1:6">
      <c r="A18" s="379" t="s">
        <v>35</v>
      </c>
      <c r="B18" s="321" t="s">
        <v>36</v>
      </c>
      <c r="C18" s="372">
        <v>8725</v>
      </c>
      <c r="D18" s="372">
        <v>8900</v>
      </c>
      <c r="E18" s="343">
        <f t="shared" si="1"/>
        <v>0.02</v>
      </c>
      <c r="F18" s="517" t="str">
        <f t="shared" si="0"/>
        <v>是</v>
      </c>
    </row>
    <row r="19" ht="37.5" customHeight="1" spans="1:6">
      <c r="A19" s="379" t="s">
        <v>37</v>
      </c>
      <c r="B19" s="321" t="s">
        <v>38</v>
      </c>
      <c r="C19" s="372">
        <v>183</v>
      </c>
      <c r="D19" s="372">
        <v>220</v>
      </c>
      <c r="E19" s="343">
        <f t="shared" si="1"/>
        <v>0.202</v>
      </c>
      <c r="F19" s="517" t="str">
        <f t="shared" si="0"/>
        <v>是</v>
      </c>
    </row>
    <row r="20" ht="37.5" customHeight="1" spans="1:6">
      <c r="A20" s="525" t="s">
        <v>39</v>
      </c>
      <c r="B20" s="321" t="s">
        <v>40</v>
      </c>
      <c r="C20" s="372">
        <v>0</v>
      </c>
      <c r="D20" s="372"/>
      <c r="E20" s="343">
        <f t="shared" si="1"/>
        <v>0</v>
      </c>
      <c r="F20" s="517" t="str">
        <f t="shared" si="0"/>
        <v>否</v>
      </c>
    </row>
    <row r="21" ht="37.5" customHeight="1" spans="1:6">
      <c r="A21" s="377" t="s">
        <v>41</v>
      </c>
      <c r="B21" s="488" t="s">
        <v>42</v>
      </c>
      <c r="C21" s="373">
        <f>SUM(C22:C29)</f>
        <v>22167</v>
      </c>
      <c r="D21" s="373">
        <f>SUM(D22:D29)</f>
        <v>17110</v>
      </c>
      <c r="E21" s="343">
        <f t="shared" ref="E21:E31" si="2">IF(C21&lt;0,"",IFERROR(D21/C21-1,0))</f>
        <v>-0.228</v>
      </c>
      <c r="F21" s="517" t="str">
        <f t="shared" si="0"/>
        <v>是</v>
      </c>
    </row>
    <row r="22" ht="37.5" customHeight="1" spans="1:6">
      <c r="A22" s="518" t="s">
        <v>43</v>
      </c>
      <c r="B22" s="321" t="s">
        <v>44</v>
      </c>
      <c r="C22" s="372">
        <v>2725</v>
      </c>
      <c r="D22" s="372">
        <v>1250</v>
      </c>
      <c r="E22" s="343">
        <f t="shared" si="2"/>
        <v>-0.541</v>
      </c>
      <c r="F22" s="517" t="str">
        <f t="shared" si="0"/>
        <v>是</v>
      </c>
    </row>
    <row r="23" ht="37.5" customHeight="1" spans="1:6">
      <c r="A23" s="379" t="s">
        <v>45</v>
      </c>
      <c r="B23" s="519" t="s">
        <v>46</v>
      </c>
      <c r="C23" s="372">
        <v>8152</v>
      </c>
      <c r="D23" s="372">
        <v>1288</v>
      </c>
      <c r="E23" s="343">
        <f t="shared" si="2"/>
        <v>-0.842</v>
      </c>
      <c r="F23" s="517" t="str">
        <f t="shared" si="0"/>
        <v>是</v>
      </c>
    </row>
    <row r="24" ht="37.5" customHeight="1" spans="1:6">
      <c r="A24" s="379" t="s">
        <v>47</v>
      </c>
      <c r="B24" s="321" t="s">
        <v>48</v>
      </c>
      <c r="C24" s="372">
        <v>2862</v>
      </c>
      <c r="D24" s="372">
        <v>1160</v>
      </c>
      <c r="E24" s="343">
        <f t="shared" si="2"/>
        <v>-0.595</v>
      </c>
      <c r="F24" s="517" t="str">
        <f t="shared" si="0"/>
        <v>是</v>
      </c>
    </row>
    <row r="25" ht="37.5" customHeight="1" spans="1:6">
      <c r="A25" s="379" t="s">
        <v>49</v>
      </c>
      <c r="B25" s="321" t="s">
        <v>50</v>
      </c>
      <c r="C25" s="372">
        <v>0</v>
      </c>
      <c r="D25" s="372"/>
      <c r="E25" s="343">
        <f t="shared" si="2"/>
        <v>0</v>
      </c>
      <c r="F25" s="517" t="str">
        <f t="shared" si="0"/>
        <v>否</v>
      </c>
    </row>
    <row r="26" ht="37.5" customHeight="1" spans="1:6">
      <c r="A26" s="379" t="s">
        <v>51</v>
      </c>
      <c r="B26" s="321" t="s">
        <v>52</v>
      </c>
      <c r="C26" s="372">
        <v>7482</v>
      </c>
      <c r="D26" s="372">
        <v>12993</v>
      </c>
      <c r="E26" s="343">
        <f t="shared" si="2"/>
        <v>0.737</v>
      </c>
      <c r="F26" s="517" t="str">
        <f t="shared" si="0"/>
        <v>是</v>
      </c>
    </row>
    <row r="27" ht="37.5" customHeight="1" spans="1:6">
      <c r="A27" s="379" t="s">
        <v>53</v>
      </c>
      <c r="B27" s="321" t="s">
        <v>54</v>
      </c>
      <c r="C27" s="372">
        <v>0</v>
      </c>
      <c r="D27" s="372"/>
      <c r="E27" s="343">
        <f t="shared" si="2"/>
        <v>0</v>
      </c>
      <c r="F27" s="517" t="str">
        <f t="shared" si="0"/>
        <v>否</v>
      </c>
    </row>
    <row r="28" ht="37.5" customHeight="1" spans="1:6">
      <c r="A28" s="379" t="s">
        <v>55</v>
      </c>
      <c r="B28" s="321" t="s">
        <v>56</v>
      </c>
      <c r="C28" s="372">
        <v>906</v>
      </c>
      <c r="D28" s="372">
        <v>389</v>
      </c>
      <c r="E28" s="343">
        <f t="shared" si="2"/>
        <v>-0.571</v>
      </c>
      <c r="F28" s="517" t="str">
        <f t="shared" si="0"/>
        <v>是</v>
      </c>
    </row>
    <row r="29" ht="37.5" customHeight="1" spans="1:6">
      <c r="A29" s="379" t="s">
        <v>57</v>
      </c>
      <c r="B29" s="321" t="s">
        <v>58</v>
      </c>
      <c r="C29" s="372">
        <v>40</v>
      </c>
      <c r="D29" s="372">
        <v>30</v>
      </c>
      <c r="E29" s="343">
        <f t="shared" si="2"/>
        <v>-0.25</v>
      </c>
      <c r="F29" s="517" t="str">
        <f t="shared" si="0"/>
        <v>是</v>
      </c>
    </row>
    <row r="30" ht="37.5" customHeight="1" spans="1:6">
      <c r="A30" s="379"/>
      <c r="B30" s="321"/>
      <c r="C30" s="372"/>
      <c r="D30" s="372"/>
      <c r="E30" s="343">
        <f t="shared" si="2"/>
        <v>0</v>
      </c>
      <c r="F30" s="517" t="str">
        <f t="shared" si="0"/>
        <v>是</v>
      </c>
    </row>
    <row r="31" s="509" customFormat="1" ht="37.5" customHeight="1" spans="1:6">
      <c r="A31" s="520"/>
      <c r="B31" s="486" t="s">
        <v>59</v>
      </c>
      <c r="C31" s="373">
        <f>SUM(C5,C21)</f>
        <v>57124</v>
      </c>
      <c r="D31" s="373">
        <f>SUM(D5,D21)</f>
        <v>58240</v>
      </c>
      <c r="E31" s="342">
        <f t="shared" si="2"/>
        <v>0.02</v>
      </c>
      <c r="F31" s="517" t="str">
        <f t="shared" si="0"/>
        <v>是</v>
      </c>
    </row>
    <row r="32" ht="37.5" customHeight="1" spans="1:6">
      <c r="A32" s="377">
        <v>105</v>
      </c>
      <c r="B32" s="320" t="s">
        <v>60</v>
      </c>
      <c r="C32" s="373"/>
      <c r="D32" s="373"/>
      <c r="E32" s="343">
        <f t="shared" ref="E32:E41" si="3">IF(C32&lt;0,"",IFERROR(D32/C32-1,0))</f>
        <v>0</v>
      </c>
      <c r="F32" s="517" t="str">
        <f t="shared" si="0"/>
        <v>是</v>
      </c>
    </row>
    <row r="33" ht="37.5" customHeight="1" spans="1:6">
      <c r="A33" s="487">
        <v>110</v>
      </c>
      <c r="B33" s="488" t="s">
        <v>61</v>
      </c>
      <c r="C33" s="373">
        <f>SUM(C34:C40)</f>
        <v>154272</v>
      </c>
      <c r="D33" s="373">
        <f>SUM(D34:D40)</f>
        <v>113279</v>
      </c>
      <c r="E33" s="342">
        <f t="shared" si="3"/>
        <v>-0.266</v>
      </c>
      <c r="F33" s="517" t="str">
        <f t="shared" si="0"/>
        <v>是</v>
      </c>
    </row>
    <row r="34" ht="37.5" customHeight="1" spans="1:6">
      <c r="A34" s="379">
        <v>11001</v>
      </c>
      <c r="B34" s="321" t="s">
        <v>62</v>
      </c>
      <c r="C34" s="372">
        <v>2800</v>
      </c>
      <c r="D34" s="372">
        <v>2341</v>
      </c>
      <c r="E34" s="343">
        <f t="shared" si="3"/>
        <v>-0.164</v>
      </c>
      <c r="F34" s="517" t="str">
        <f t="shared" si="0"/>
        <v>是</v>
      </c>
    </row>
    <row r="35" ht="37.5" customHeight="1" spans="1:6">
      <c r="A35" s="379"/>
      <c r="B35" s="321" t="s">
        <v>63</v>
      </c>
      <c r="C35" s="372">
        <v>98154</v>
      </c>
      <c r="D35" s="372">
        <v>104938</v>
      </c>
      <c r="E35" s="343">
        <f t="shared" si="3"/>
        <v>0.069</v>
      </c>
      <c r="F35" s="517" t="str">
        <f t="shared" si="0"/>
        <v>是</v>
      </c>
    </row>
    <row r="36" ht="37.5" customHeight="1" spans="1:6">
      <c r="A36" s="379">
        <v>11008</v>
      </c>
      <c r="B36" s="321" t="s">
        <v>64</v>
      </c>
      <c r="C36" s="372"/>
      <c r="D36" s="372"/>
      <c r="E36" s="343">
        <f t="shared" si="3"/>
        <v>0</v>
      </c>
      <c r="F36" s="517" t="str">
        <f t="shared" si="0"/>
        <v>否</v>
      </c>
    </row>
    <row r="37" ht="37.5" customHeight="1" spans="1:6">
      <c r="A37" s="379">
        <v>11009</v>
      </c>
      <c r="B37" s="321" t="s">
        <v>65</v>
      </c>
      <c r="C37" s="372">
        <v>46458</v>
      </c>
      <c r="D37" s="372">
        <v>6000</v>
      </c>
      <c r="E37" s="343">
        <f t="shared" si="3"/>
        <v>-0.871</v>
      </c>
      <c r="F37" s="517" t="str">
        <f t="shared" si="0"/>
        <v>是</v>
      </c>
    </row>
    <row r="38" customFormat="1" ht="37.5" customHeight="1" spans="1:6">
      <c r="A38" s="379"/>
      <c r="B38" s="321" t="s">
        <v>66</v>
      </c>
      <c r="C38" s="372">
        <v>6700</v>
      </c>
      <c r="D38" s="372"/>
      <c r="E38" s="343">
        <f t="shared" si="3"/>
        <v>-1</v>
      </c>
      <c r="F38" s="517"/>
    </row>
    <row r="39" s="510" customFormat="1" ht="37.5" customHeight="1" spans="1:6">
      <c r="A39" s="521">
        <v>11013</v>
      </c>
      <c r="B39" s="325" t="s">
        <v>67</v>
      </c>
      <c r="C39" s="372"/>
      <c r="D39" s="372"/>
      <c r="E39" s="343">
        <f t="shared" si="3"/>
        <v>0</v>
      </c>
      <c r="F39" s="517" t="str">
        <f>IF(LEN(A39)=3,"是",IF(B39&lt;&gt;"",IF(SUM(C39:D39)&lt;&gt;0,"是","否"),"是"))</f>
        <v>否</v>
      </c>
    </row>
    <row r="40" s="510" customFormat="1" ht="37.5" customHeight="1" spans="1:6">
      <c r="A40" s="521">
        <v>11015</v>
      </c>
      <c r="B40" s="325" t="s">
        <v>68</v>
      </c>
      <c r="C40" s="372">
        <v>160</v>
      </c>
      <c r="D40" s="372"/>
      <c r="E40" s="343">
        <f t="shared" si="3"/>
        <v>-1</v>
      </c>
      <c r="F40" s="517" t="str">
        <f>IF(LEN(A40)=3,"是",IF(B40&lt;&gt;"",IF(SUM(C40:D40)&lt;&gt;0,"是","否"),"是"))</f>
        <v>是</v>
      </c>
    </row>
    <row r="41" ht="37.5" customHeight="1" spans="1:6">
      <c r="A41" s="522"/>
      <c r="B41" s="523" t="s">
        <v>69</v>
      </c>
      <c r="C41" s="373">
        <f>SUM(C31,C33)</f>
        <v>211396</v>
      </c>
      <c r="D41" s="373">
        <f>SUM(D31,D33)</f>
        <v>171519</v>
      </c>
      <c r="E41" s="342">
        <f t="shared" si="3"/>
        <v>-0.189</v>
      </c>
      <c r="F41" s="517" t="str">
        <f>IF(LEN(A41)=3,"是",IF(B41&lt;&gt;"",IF(SUM(C41:D41)&lt;&gt;0,"是","否"),"是"))</f>
        <v>是</v>
      </c>
    </row>
    <row r="42" spans="3:4">
      <c r="C42" s="524"/>
      <c r="D42" s="524"/>
    </row>
    <row r="43" spans="4:4">
      <c r="D43" s="524"/>
    </row>
    <row r="44" spans="3:4">
      <c r="C44" s="524"/>
      <c r="D44" s="524"/>
    </row>
    <row r="45" spans="4:4">
      <c r="D45" s="524"/>
    </row>
    <row r="46" spans="3:4">
      <c r="C46" s="524"/>
      <c r="D46" s="524"/>
    </row>
    <row r="47" spans="3:4">
      <c r="C47" s="524"/>
      <c r="D47" s="524"/>
    </row>
    <row r="48" spans="4:4">
      <c r="D48" s="524"/>
    </row>
    <row r="49" spans="3:4">
      <c r="C49" s="524"/>
      <c r="D49" s="524"/>
    </row>
    <row r="50" spans="3:4">
      <c r="C50" s="524"/>
      <c r="D50" s="524"/>
    </row>
    <row r="51" spans="3:4">
      <c r="C51" s="524"/>
      <c r="D51" s="524"/>
    </row>
    <row r="52" spans="3:4">
      <c r="C52" s="524"/>
      <c r="D52" s="524"/>
    </row>
    <row r="53" spans="4:4">
      <c r="D53" s="524"/>
    </row>
    <row r="54" spans="3:4">
      <c r="C54" s="524"/>
      <c r="D54" s="524"/>
    </row>
  </sheetData>
  <autoFilter xmlns:etc="http://www.wps.cn/officeDocument/2017/etCustomData" ref="A4:F41" etc:filterBottomFollowUsedRange="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E32">
    <cfRule type="cellIs" dxfId="2" priority="59" stopIfTrue="1" operator="lessThan">
      <formula>0</formula>
    </cfRule>
    <cfRule type="cellIs" dxfId="0" priority="60" stopIfTrue="1" operator="greaterThan">
      <formula>5</formula>
    </cfRule>
  </conditionalFormatting>
  <conditionalFormatting sqref="D40">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9:B41">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8">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8">
    <cfRule type="expression" dxfId="1" priority="14" stopIfTrue="1">
      <formula>"len($A:$A)=3"</formula>
    </cfRule>
  </conditionalFormatting>
  <conditionalFormatting sqref="D39:D40">
    <cfRule type="expression" dxfId="1" priority="24" stopIfTrue="1">
      <formula>"len($A:$A)=3"</formula>
    </cfRule>
  </conditionalFormatting>
  <conditionalFormatting sqref="F5:F41">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32 B41">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40:B41">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A36:D36 B41">
    <cfRule type="expression" dxfId="1" priority="56" stopIfTrue="1">
      <formula>"len($A:$A)=3"</formula>
    </cfRule>
  </conditionalFormatting>
  <conditionalFormatting sqref="A36:B38">
    <cfRule type="expression" dxfId="1" priority="9" stopIfTrue="1">
      <formula>"len($A:$A)=3"</formula>
    </cfRule>
  </conditionalFormatting>
  <conditionalFormatting sqref="C39:C41 D41">
    <cfRule type="expression" dxfId="1" priority="35" stopIfTrue="1">
      <formula>"len($A:$A)=3"</formula>
    </cfRule>
  </conditionalFormatting>
  <conditionalFormatting sqref="C40:C41 D41">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52"/>
  <sheetViews>
    <sheetView showGridLines="0" showZeros="0" view="pageBreakPreview" zoomScale="70" zoomScaleNormal="90" topLeftCell="B1" workbookViewId="0">
      <pane ySplit="3" topLeftCell="A32" activePane="bottomLeft" state="frozen"/>
      <selection/>
      <selection pane="bottomLeft" activeCell="F1" sqref="F$1:F$1048576"/>
    </sheetView>
  </sheetViews>
  <sheetFormatPr defaultColWidth="9" defaultRowHeight="14.25" outlineLevelCol="5"/>
  <cols>
    <col min="1" max="1" width="12.75" style="154" customWidth="1"/>
    <col min="2" max="2" width="50.75" style="154" customWidth="1"/>
    <col min="3" max="5" width="20.6333333333333" style="154" customWidth="1"/>
    <col min="6" max="6" width="9.75" style="154" hidden="1" customWidth="1"/>
    <col min="7" max="16384" width="9" style="261"/>
  </cols>
  <sheetData>
    <row r="1" s="431" customFormat="1" ht="45" customHeight="1" spans="1:6">
      <c r="A1" s="433"/>
      <c r="B1" s="433" t="s">
        <v>1</v>
      </c>
      <c r="C1" s="433"/>
      <c r="D1" s="433"/>
      <c r="E1" s="433"/>
      <c r="F1" s="434"/>
    </row>
    <row r="2" ht="18.95" customHeight="1" spans="1:5">
      <c r="A2" s="494"/>
      <c r="B2" s="471"/>
      <c r="C2" s="335"/>
      <c r="E2" s="472" t="s">
        <v>2</v>
      </c>
    </row>
    <row r="3" s="468" customFormat="1" ht="45" customHeight="1" spans="1:6">
      <c r="A3" s="495" t="s">
        <v>3</v>
      </c>
      <c r="B3" s="467" t="s">
        <v>4</v>
      </c>
      <c r="C3" s="172" t="s">
        <v>5</v>
      </c>
      <c r="D3" s="172" t="s">
        <v>6</v>
      </c>
      <c r="E3" s="467" t="s">
        <v>7</v>
      </c>
      <c r="F3" s="496" t="s">
        <v>8</v>
      </c>
    </row>
    <row r="4" ht="37.5" customHeight="1" spans="1:6">
      <c r="A4" s="349" t="s">
        <v>70</v>
      </c>
      <c r="B4" s="497" t="s">
        <v>71</v>
      </c>
      <c r="C4" s="352">
        <v>14633</v>
      </c>
      <c r="D4" s="352">
        <v>18028</v>
      </c>
      <c r="E4" s="498">
        <f>IF(C4&lt;0,"",IFERROR(D4/C4-1,0))</f>
        <v>0.232</v>
      </c>
      <c r="F4" s="271" t="str">
        <f t="shared" ref="F4:F38" si="0">IF(LEN(A4)=3,"是",IF(B4&lt;&gt;"",IF(SUM(C4:D4)&lt;&gt;0,"是","否"),"是"))</f>
        <v>是</v>
      </c>
    </row>
    <row r="5" ht="37.5" customHeight="1" spans="1:6">
      <c r="A5" s="349" t="s">
        <v>72</v>
      </c>
      <c r="B5" s="499" t="s">
        <v>73</v>
      </c>
      <c r="C5" s="352">
        <v>0</v>
      </c>
      <c r="D5" s="352">
        <v>0</v>
      </c>
      <c r="E5" s="498">
        <f t="shared" ref="E5:E30" si="1">IF(C5&lt;0,"",IFERROR(D5/C5-1,0))</f>
        <v>0</v>
      </c>
      <c r="F5" s="271" t="str">
        <f t="shared" si="0"/>
        <v>是</v>
      </c>
    </row>
    <row r="6" ht="37.5" customHeight="1" spans="1:6">
      <c r="A6" s="349" t="s">
        <v>74</v>
      </c>
      <c r="B6" s="499" t="s">
        <v>75</v>
      </c>
      <c r="C6" s="352">
        <v>212</v>
      </c>
      <c r="D6" s="352">
        <v>130</v>
      </c>
      <c r="E6" s="498">
        <f t="shared" si="1"/>
        <v>-0.387</v>
      </c>
      <c r="F6" s="271" t="str">
        <f t="shared" si="0"/>
        <v>是</v>
      </c>
    </row>
    <row r="7" ht="37.5" customHeight="1" spans="1:6">
      <c r="A7" s="349" t="s">
        <v>76</v>
      </c>
      <c r="B7" s="499" t="s">
        <v>77</v>
      </c>
      <c r="C7" s="352">
        <v>5955</v>
      </c>
      <c r="D7" s="352">
        <v>6115</v>
      </c>
      <c r="E7" s="498">
        <f t="shared" si="1"/>
        <v>0.027</v>
      </c>
      <c r="F7" s="271" t="str">
        <f t="shared" si="0"/>
        <v>是</v>
      </c>
    </row>
    <row r="8" ht="37.5" customHeight="1" spans="1:6">
      <c r="A8" s="349" t="s">
        <v>78</v>
      </c>
      <c r="B8" s="499" t="s">
        <v>79</v>
      </c>
      <c r="C8" s="352">
        <v>36370</v>
      </c>
      <c r="D8" s="352">
        <v>36711</v>
      </c>
      <c r="E8" s="498">
        <f t="shared" si="1"/>
        <v>0.009</v>
      </c>
      <c r="F8" s="271" t="str">
        <f t="shared" si="0"/>
        <v>是</v>
      </c>
    </row>
    <row r="9" ht="37.5" customHeight="1" spans="1:6">
      <c r="A9" s="349" t="s">
        <v>80</v>
      </c>
      <c r="B9" s="499" t="s">
        <v>81</v>
      </c>
      <c r="C9" s="352">
        <v>135</v>
      </c>
      <c r="D9" s="352">
        <v>71</v>
      </c>
      <c r="E9" s="498">
        <f t="shared" si="1"/>
        <v>-0.474</v>
      </c>
      <c r="F9" s="271" t="str">
        <f t="shared" si="0"/>
        <v>是</v>
      </c>
    </row>
    <row r="10" ht="37.5" customHeight="1" spans="1:6">
      <c r="A10" s="349" t="s">
        <v>82</v>
      </c>
      <c r="B10" s="499" t="s">
        <v>83</v>
      </c>
      <c r="C10" s="352">
        <v>865</v>
      </c>
      <c r="D10" s="352">
        <v>508</v>
      </c>
      <c r="E10" s="498">
        <f t="shared" si="1"/>
        <v>-0.413</v>
      </c>
      <c r="F10" s="271" t="str">
        <f t="shared" si="0"/>
        <v>是</v>
      </c>
    </row>
    <row r="11" ht="37.5" customHeight="1" spans="1:6">
      <c r="A11" s="349" t="s">
        <v>84</v>
      </c>
      <c r="B11" s="499" t="s">
        <v>85</v>
      </c>
      <c r="C11" s="352">
        <v>28540</v>
      </c>
      <c r="D11" s="352">
        <v>31957</v>
      </c>
      <c r="E11" s="498">
        <f t="shared" si="1"/>
        <v>0.12</v>
      </c>
      <c r="F11" s="271" t="str">
        <f t="shared" si="0"/>
        <v>是</v>
      </c>
    </row>
    <row r="12" ht="37.5" customHeight="1" spans="1:6">
      <c r="A12" s="349" t="s">
        <v>86</v>
      </c>
      <c r="B12" s="499" t="s">
        <v>87</v>
      </c>
      <c r="C12" s="352">
        <v>16381</v>
      </c>
      <c r="D12" s="352">
        <v>17111</v>
      </c>
      <c r="E12" s="498">
        <f t="shared" si="1"/>
        <v>0.045</v>
      </c>
      <c r="F12" s="271" t="str">
        <f t="shared" si="0"/>
        <v>是</v>
      </c>
    </row>
    <row r="13" ht="37.5" customHeight="1" spans="1:6">
      <c r="A13" s="349" t="s">
        <v>88</v>
      </c>
      <c r="B13" s="499" t="s">
        <v>89</v>
      </c>
      <c r="C13" s="352">
        <v>1087</v>
      </c>
      <c r="D13" s="352">
        <v>0</v>
      </c>
      <c r="E13" s="498">
        <f t="shared" si="1"/>
        <v>-1</v>
      </c>
      <c r="F13" s="271" t="str">
        <f t="shared" si="0"/>
        <v>是</v>
      </c>
    </row>
    <row r="14" ht="37.5" customHeight="1" spans="1:6">
      <c r="A14" s="349" t="s">
        <v>90</v>
      </c>
      <c r="B14" s="499" t="s">
        <v>91</v>
      </c>
      <c r="C14" s="352">
        <v>4063</v>
      </c>
      <c r="D14" s="352">
        <v>2131</v>
      </c>
      <c r="E14" s="498">
        <f t="shared" si="1"/>
        <v>-0.476</v>
      </c>
      <c r="F14" s="271" t="str">
        <f t="shared" si="0"/>
        <v>是</v>
      </c>
    </row>
    <row r="15" ht="37.5" customHeight="1" spans="1:6">
      <c r="A15" s="349" t="s">
        <v>92</v>
      </c>
      <c r="B15" s="499" t="s">
        <v>93</v>
      </c>
      <c r="C15" s="352">
        <v>17798</v>
      </c>
      <c r="D15" s="352">
        <v>10679</v>
      </c>
      <c r="E15" s="498">
        <f t="shared" si="1"/>
        <v>-0.4</v>
      </c>
      <c r="F15" s="271" t="str">
        <f t="shared" si="0"/>
        <v>是</v>
      </c>
    </row>
    <row r="16" ht="37.5" customHeight="1" spans="1:6">
      <c r="A16" s="349" t="s">
        <v>94</v>
      </c>
      <c r="B16" s="499" t="s">
        <v>95</v>
      </c>
      <c r="C16" s="352">
        <v>2121</v>
      </c>
      <c r="D16" s="352">
        <v>1035</v>
      </c>
      <c r="E16" s="498">
        <f t="shared" si="1"/>
        <v>-0.512</v>
      </c>
      <c r="F16" s="271" t="str">
        <f t="shared" si="0"/>
        <v>是</v>
      </c>
    </row>
    <row r="17" ht="37.5" customHeight="1" spans="1:6">
      <c r="A17" s="349" t="s">
        <v>96</v>
      </c>
      <c r="B17" s="499" t="s">
        <v>97</v>
      </c>
      <c r="C17" s="352">
        <v>109</v>
      </c>
      <c r="D17" s="352">
        <v>0</v>
      </c>
      <c r="E17" s="498">
        <f t="shared" si="1"/>
        <v>-1</v>
      </c>
      <c r="F17" s="271" t="str">
        <f t="shared" si="0"/>
        <v>是</v>
      </c>
    </row>
    <row r="18" ht="37.5" customHeight="1" spans="1:6">
      <c r="A18" s="349" t="s">
        <v>98</v>
      </c>
      <c r="B18" s="499" t="s">
        <v>99</v>
      </c>
      <c r="C18" s="352">
        <v>480</v>
      </c>
      <c r="D18" s="352">
        <v>118</v>
      </c>
      <c r="E18" s="498">
        <f t="shared" si="1"/>
        <v>-0.754</v>
      </c>
      <c r="F18" s="271" t="str">
        <f t="shared" si="0"/>
        <v>是</v>
      </c>
    </row>
    <row r="19" ht="37.5" customHeight="1" spans="1:6">
      <c r="A19" s="349" t="s">
        <v>100</v>
      </c>
      <c r="B19" s="499" t="s">
        <v>101</v>
      </c>
      <c r="C19" s="352">
        <v>0</v>
      </c>
      <c r="D19" s="352">
        <v>0</v>
      </c>
      <c r="E19" s="498">
        <f t="shared" si="1"/>
        <v>0</v>
      </c>
      <c r="F19" s="271" t="str">
        <f t="shared" si="0"/>
        <v>是</v>
      </c>
    </row>
    <row r="20" ht="37.5" customHeight="1" spans="1:6">
      <c r="A20" s="349" t="s">
        <v>102</v>
      </c>
      <c r="B20" s="499" t="s">
        <v>103</v>
      </c>
      <c r="C20" s="352">
        <v>0</v>
      </c>
      <c r="D20" s="352">
        <v>0</v>
      </c>
      <c r="E20" s="498">
        <f t="shared" si="1"/>
        <v>0</v>
      </c>
      <c r="F20" s="271" t="str">
        <f t="shared" si="0"/>
        <v>是</v>
      </c>
    </row>
    <row r="21" ht="37.5" customHeight="1" spans="1:6">
      <c r="A21" s="349" t="s">
        <v>104</v>
      </c>
      <c r="B21" s="499" t="s">
        <v>105</v>
      </c>
      <c r="C21" s="352">
        <v>2273</v>
      </c>
      <c r="D21" s="352">
        <v>790</v>
      </c>
      <c r="E21" s="498">
        <f t="shared" si="1"/>
        <v>-0.652</v>
      </c>
      <c r="F21" s="271" t="str">
        <f t="shared" si="0"/>
        <v>是</v>
      </c>
    </row>
    <row r="22" ht="37.5" customHeight="1" spans="1:6">
      <c r="A22" s="349" t="s">
        <v>106</v>
      </c>
      <c r="B22" s="499" t="s">
        <v>107</v>
      </c>
      <c r="C22" s="352">
        <v>6233</v>
      </c>
      <c r="D22" s="352">
        <v>7322</v>
      </c>
      <c r="E22" s="498">
        <f t="shared" si="1"/>
        <v>0.175</v>
      </c>
      <c r="F22" s="271" t="str">
        <f t="shared" si="0"/>
        <v>是</v>
      </c>
    </row>
    <row r="23" ht="37.5" customHeight="1" spans="1:6">
      <c r="A23" s="349" t="s">
        <v>108</v>
      </c>
      <c r="B23" s="499" t="s">
        <v>109</v>
      </c>
      <c r="C23" s="352">
        <v>274</v>
      </c>
      <c r="D23" s="352">
        <v>106</v>
      </c>
      <c r="E23" s="498">
        <f t="shared" si="1"/>
        <v>-0.613</v>
      </c>
      <c r="F23" s="271" t="str">
        <f t="shared" si="0"/>
        <v>是</v>
      </c>
    </row>
    <row r="24" ht="37.5" customHeight="1" spans="1:6">
      <c r="A24" s="349" t="s">
        <v>110</v>
      </c>
      <c r="B24" s="499" t="s">
        <v>111</v>
      </c>
      <c r="C24" s="352">
        <v>2899</v>
      </c>
      <c r="D24" s="352">
        <v>1463</v>
      </c>
      <c r="E24" s="498">
        <f t="shared" si="1"/>
        <v>-0.495</v>
      </c>
      <c r="F24" s="271" t="str">
        <f t="shared" si="0"/>
        <v>是</v>
      </c>
    </row>
    <row r="25" ht="37.5" customHeight="1" spans="1:6">
      <c r="A25" s="349" t="s">
        <v>112</v>
      </c>
      <c r="B25" s="499" t="s">
        <v>113</v>
      </c>
      <c r="C25" s="352">
        <v>0</v>
      </c>
      <c r="D25" s="352">
        <v>1500</v>
      </c>
      <c r="E25" s="498">
        <f t="shared" si="1"/>
        <v>0</v>
      </c>
      <c r="F25" s="271" t="str">
        <f t="shared" si="0"/>
        <v>是</v>
      </c>
    </row>
    <row r="26" ht="37.5" customHeight="1" spans="1:6">
      <c r="A26" s="349" t="s">
        <v>114</v>
      </c>
      <c r="B26" s="499" t="s">
        <v>115</v>
      </c>
      <c r="C26" s="352">
        <v>4034</v>
      </c>
      <c r="D26" s="352">
        <v>3902</v>
      </c>
      <c r="E26" s="498">
        <f t="shared" si="1"/>
        <v>-0.033</v>
      </c>
      <c r="F26" s="271" t="str">
        <f t="shared" si="0"/>
        <v>是</v>
      </c>
    </row>
    <row r="27" ht="37.5" customHeight="1" spans="1:6">
      <c r="A27" s="349" t="s">
        <v>116</v>
      </c>
      <c r="B27" s="499" t="s">
        <v>117</v>
      </c>
      <c r="C27" s="352">
        <v>7</v>
      </c>
      <c r="D27" s="352">
        <v>68</v>
      </c>
      <c r="E27" s="498">
        <f t="shared" si="1"/>
        <v>8.714</v>
      </c>
      <c r="F27" s="271" t="str">
        <f t="shared" si="0"/>
        <v>是</v>
      </c>
    </row>
    <row r="28" ht="37.5" customHeight="1" spans="1:6">
      <c r="A28" s="349" t="s">
        <v>118</v>
      </c>
      <c r="B28" s="499" t="s">
        <v>119</v>
      </c>
      <c r="C28" s="352">
        <v>-179</v>
      </c>
      <c r="D28" s="352">
        <v>10715</v>
      </c>
      <c r="E28" s="498" t="str">
        <f t="shared" si="1"/>
        <v/>
      </c>
      <c r="F28" s="271" t="str">
        <f t="shared" si="0"/>
        <v>是</v>
      </c>
    </row>
    <row r="29" ht="37.5" customHeight="1" spans="1:6">
      <c r="A29" s="349"/>
      <c r="B29" s="499"/>
      <c r="C29" s="352"/>
      <c r="D29" s="352"/>
      <c r="E29" s="498">
        <f t="shared" si="1"/>
        <v>0</v>
      </c>
      <c r="F29" s="271" t="str">
        <f t="shared" si="0"/>
        <v>是</v>
      </c>
    </row>
    <row r="30" s="334" customFormat="1" ht="37.5" customHeight="1" spans="1:6">
      <c r="A30" s="485"/>
      <c r="B30" s="486" t="s">
        <v>120</v>
      </c>
      <c r="C30" s="448">
        <f>SUM(C4:C29)</f>
        <v>144290</v>
      </c>
      <c r="D30" s="448">
        <f>SUM(D4:D29)</f>
        <v>150460</v>
      </c>
      <c r="E30" s="500">
        <f t="shared" si="1"/>
        <v>0.043</v>
      </c>
      <c r="F30" s="271" t="str">
        <f t="shared" si="0"/>
        <v>是</v>
      </c>
    </row>
    <row r="31" ht="37.5" customHeight="1" spans="1:6">
      <c r="A31" s="346">
        <v>230</v>
      </c>
      <c r="B31" s="501" t="s">
        <v>121</v>
      </c>
      <c r="C31" s="448">
        <f>SUM(C32:C36)</f>
        <v>59736</v>
      </c>
      <c r="D31" s="448">
        <f>SUM(D32:D36)</f>
        <v>16485</v>
      </c>
      <c r="E31" s="500">
        <f t="shared" ref="E31:E39" si="2">IF(C31&lt;0,"",IFERROR(D31/C31-1,0))</f>
        <v>-0.724</v>
      </c>
      <c r="F31" s="271" t="str">
        <f t="shared" si="0"/>
        <v>是</v>
      </c>
    </row>
    <row r="32" ht="37.5" customHeight="1" spans="1:6">
      <c r="A32" s="502">
        <v>23006</v>
      </c>
      <c r="B32" s="503" t="s">
        <v>122</v>
      </c>
      <c r="C32" s="352">
        <v>20805</v>
      </c>
      <c r="D32" s="352">
        <v>15342</v>
      </c>
      <c r="E32" s="498">
        <f t="shared" si="2"/>
        <v>-0.263</v>
      </c>
      <c r="F32" s="271" t="str">
        <f t="shared" si="0"/>
        <v>是</v>
      </c>
    </row>
    <row r="33" ht="36" customHeight="1" spans="1:6">
      <c r="A33" s="349">
        <v>23008</v>
      </c>
      <c r="B33" s="503" t="s">
        <v>123</v>
      </c>
      <c r="C33" s="352">
        <v>35248</v>
      </c>
      <c r="D33" s="352">
        <v>1143</v>
      </c>
      <c r="E33" s="498">
        <f t="shared" si="2"/>
        <v>-0.968</v>
      </c>
      <c r="F33" s="271" t="str">
        <f t="shared" si="0"/>
        <v>是</v>
      </c>
    </row>
    <row r="34" ht="37.5" customHeight="1" spans="1:6">
      <c r="A34" s="504">
        <v>23015</v>
      </c>
      <c r="B34" s="484" t="s">
        <v>124</v>
      </c>
      <c r="C34" s="352">
        <v>497</v>
      </c>
      <c r="D34" s="352"/>
      <c r="E34" s="498">
        <f t="shared" si="2"/>
        <v>-1</v>
      </c>
      <c r="F34" s="271" t="str">
        <f t="shared" si="0"/>
        <v>是</v>
      </c>
    </row>
    <row r="35" s="470" customFormat="1" ht="36" customHeight="1" spans="1:6">
      <c r="A35" s="504">
        <v>23016</v>
      </c>
      <c r="B35" s="484" t="s">
        <v>125</v>
      </c>
      <c r="C35" s="352"/>
      <c r="D35" s="352"/>
      <c r="E35" s="498">
        <f t="shared" si="2"/>
        <v>0</v>
      </c>
      <c r="F35" s="271" t="str">
        <f t="shared" si="0"/>
        <v>否</v>
      </c>
    </row>
    <row r="36" s="470" customFormat="1" ht="37.5" customHeight="1" spans="1:6">
      <c r="A36" s="346"/>
      <c r="B36" s="484" t="s">
        <v>126</v>
      </c>
      <c r="C36" s="352">
        <v>3186</v>
      </c>
      <c r="D36" s="352"/>
      <c r="E36" s="498">
        <f t="shared" si="2"/>
        <v>-1</v>
      </c>
      <c r="F36" s="271"/>
    </row>
    <row r="37" s="470" customFormat="1" ht="37.5" customHeight="1" spans="1:6">
      <c r="A37" s="346">
        <v>231</v>
      </c>
      <c r="B37" s="187" t="s">
        <v>127</v>
      </c>
      <c r="C37" s="448">
        <v>7370</v>
      </c>
      <c r="D37" s="448">
        <v>4574</v>
      </c>
      <c r="E37" s="500">
        <f t="shared" si="2"/>
        <v>-0.379</v>
      </c>
      <c r="F37" s="271" t="str">
        <f>IF(LEN(A37)=3,"是",IF(B37&lt;&gt;"",IF(SUM(C37:D37)&lt;&gt;0,"是","否"),"是"))</f>
        <v>是</v>
      </c>
    </row>
    <row r="38" s="470" customFormat="1" ht="37.5" customHeight="1" spans="1:6">
      <c r="A38" s="346">
        <v>23009</v>
      </c>
      <c r="B38" s="505" t="s">
        <v>128</v>
      </c>
      <c r="C38" s="448"/>
      <c r="D38" s="448"/>
      <c r="E38" s="500">
        <f t="shared" si="2"/>
        <v>0</v>
      </c>
      <c r="F38" s="271" t="str">
        <f>IF(LEN(A38)=3,"是",IF(B38&lt;&gt;"",IF(SUM(C38:D38)&lt;&gt;0,"是","否"),"是"))</f>
        <v>否</v>
      </c>
    </row>
    <row r="39" ht="37.5" customHeight="1" spans="1:6">
      <c r="A39" s="485"/>
      <c r="B39" s="492" t="s">
        <v>129</v>
      </c>
      <c r="C39" s="448">
        <f>SUM(C30,C31,C37,C38,)</f>
        <v>211396</v>
      </c>
      <c r="D39" s="448">
        <f>SUM(D30,D31,D37,D38,)</f>
        <v>171519</v>
      </c>
      <c r="E39" s="500">
        <f t="shared" si="2"/>
        <v>-0.189</v>
      </c>
      <c r="F39" s="271" t="str">
        <f>IF(LEN(A39)=3,"是",IF(B39&lt;&gt;"",IF(SUM(C39:D39)&lt;&gt;0,"是","否"),"是"))</f>
        <v>是</v>
      </c>
    </row>
    <row r="40" spans="2:4">
      <c r="B40" s="506"/>
      <c r="D40" s="507"/>
    </row>
    <row r="42" spans="4:4">
      <c r="D42" s="507"/>
    </row>
    <row r="44" spans="4:4">
      <c r="D44" s="507"/>
    </row>
    <row r="45" spans="4:4">
      <c r="D45" s="507"/>
    </row>
    <row r="47" spans="4:4">
      <c r="D47" s="507"/>
    </row>
    <row r="48" spans="4:4">
      <c r="D48" s="507"/>
    </row>
    <row r="49" spans="4:4">
      <c r="D49" s="507"/>
    </row>
    <row r="50" spans="4:4">
      <c r="D50" s="507"/>
    </row>
    <row r="52" spans="4:4">
      <c r="D52" s="507"/>
    </row>
  </sheetData>
  <autoFilter xmlns:etc="http://www.wps.cn/officeDocument/2017/etCustomData" ref="A3:F40" etc:filterBottomFollowUsedRange="0">
    <extLst/>
  </autoFilter>
  <mergeCells count="1">
    <mergeCell ref="B1:E1"/>
  </mergeCells>
  <conditionalFormatting sqref="E33">
    <cfRule type="cellIs" dxfId="0" priority="2" stopIfTrue="1" operator="lessThanOrEqual">
      <formula>-1</formula>
    </cfRule>
  </conditionalFormatting>
  <conditionalFormatting sqref="C34">
    <cfRule type="expression" dxfId="1" priority="17" stopIfTrue="1">
      <formula>"len($A:$A)=3"</formula>
    </cfRule>
  </conditionalFormatting>
  <conditionalFormatting sqref="D34">
    <cfRule type="cellIs" dxfId="2" priority="32" stopIfTrue="1" operator="lessThan">
      <formula>0</formula>
    </cfRule>
    <cfRule type="cellIs" dxfId="0" priority="33" stopIfTrue="1" operator="greaterThan">
      <formula>5</formula>
    </cfRule>
  </conditionalFormatting>
  <conditionalFormatting sqref="D38:E38">
    <cfRule type="cellIs" dxfId="2" priority="4" stopIfTrue="1" operator="lessThan">
      <formula>0</formula>
    </cfRule>
    <cfRule type="cellIs" dxfId="0" priority="5" stopIfTrue="1" operator="greaterThan">
      <formula>5</formula>
    </cfRule>
  </conditionalFormatting>
  <conditionalFormatting sqref="F4:F40">
    <cfRule type="cellIs" dxfId="2" priority="14" stopIfTrue="1" operator="lessThan">
      <formula>0</formula>
    </cfRule>
  </conditionalFormatting>
  <conditionalFormatting sqref="E2 E31 D32:E32 E39 D40:E45">
    <cfRule type="cellIs" dxfId="0" priority="30" stopIfTrue="1" operator="lessThanOrEqual">
      <formula>-1</formula>
    </cfRule>
  </conditionalFormatting>
  <conditionalFormatting sqref="A34:B36">
    <cfRule type="expression" dxfId="1" priority="12" stopIfTrue="1">
      <formula>"len($A:$A)=3"</formula>
    </cfRule>
  </conditionalFormatting>
  <conditionalFormatting sqref="C35:D36">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45"/>
  <sheetViews>
    <sheetView showGridLines="0" showZeros="0" view="pageBreakPreview" zoomScale="70" zoomScaleNormal="90" topLeftCell="B1" workbookViewId="0">
      <pane ySplit="3" topLeftCell="A4" activePane="bottomLeft" state="frozen"/>
      <selection/>
      <selection pane="bottomLeft" activeCell="F1" sqref="F$1:F$1048576"/>
    </sheetView>
  </sheetViews>
  <sheetFormatPr defaultColWidth="9" defaultRowHeight="14.25" outlineLevelCol="5"/>
  <cols>
    <col min="1" max="1" width="14.5" style="154" customWidth="1"/>
    <col min="2" max="2" width="50.75" style="154" customWidth="1"/>
    <col min="3" max="5" width="20.6333333333333" style="154" customWidth="1"/>
    <col min="6" max="6" width="9" style="261" hidden="1" customWidth="1"/>
    <col min="7" max="16384" width="9" style="261"/>
  </cols>
  <sheetData>
    <row r="1" s="431" customFormat="1" ht="45" customHeight="1" spans="1:6">
      <c r="A1" s="433"/>
      <c r="B1" s="433" t="s">
        <v>130</v>
      </c>
      <c r="C1" s="433"/>
      <c r="D1" s="433"/>
      <c r="E1" s="433"/>
      <c r="F1" s="434"/>
    </row>
    <row r="2" ht="18.95" customHeight="1" spans="2:5">
      <c r="B2" s="471"/>
      <c r="C2" s="335"/>
      <c r="D2" s="335"/>
      <c r="E2" s="472" t="s">
        <v>2</v>
      </c>
    </row>
    <row r="3" s="468" customFormat="1" ht="45" customHeight="1" spans="1:6">
      <c r="A3" s="473" t="s">
        <v>3</v>
      </c>
      <c r="B3" s="338" t="s">
        <v>4</v>
      </c>
      <c r="C3" s="172" t="s">
        <v>131</v>
      </c>
      <c r="D3" s="172" t="s">
        <v>6</v>
      </c>
      <c r="E3" s="172" t="s">
        <v>132</v>
      </c>
      <c r="F3" s="267" t="s">
        <v>8</v>
      </c>
    </row>
    <row r="4" ht="32.1" customHeight="1" spans="1:6">
      <c r="A4" s="474" t="s">
        <v>9</v>
      </c>
      <c r="B4" s="475" t="s">
        <v>10</v>
      </c>
      <c r="C4" s="99">
        <f>SUM(C5:C19)</f>
        <v>45100</v>
      </c>
      <c r="D4" s="99">
        <f>SUM(D5:D19)</f>
        <v>41130</v>
      </c>
      <c r="E4" s="476">
        <f t="shared" ref="E4:E14" si="0">IF(C4&gt;0,D4/C4-1,IF(C4&lt;0,-(D4/C4-1),""))</f>
        <v>-0.088</v>
      </c>
      <c r="F4" s="271" t="str">
        <f t="shared" ref="F4:F40" si="1">IF(LEN(A4)=3,"是",IF(B4&lt;&gt;"",IF(SUM(C4:D4)&lt;&gt;0,"是","否"),"是"))</f>
        <v>是</v>
      </c>
    </row>
    <row r="5" ht="32.1" customHeight="1" spans="1:6">
      <c r="A5" s="349" t="s">
        <v>11</v>
      </c>
      <c r="B5" s="477" t="s">
        <v>12</v>
      </c>
      <c r="C5" s="100">
        <v>14746</v>
      </c>
      <c r="D5" s="352">
        <v>14942</v>
      </c>
      <c r="E5" s="478">
        <f t="shared" si="0"/>
        <v>0.013</v>
      </c>
      <c r="F5" s="271" t="str">
        <f t="shared" si="1"/>
        <v>是</v>
      </c>
    </row>
    <row r="6" ht="32.1" customHeight="1" spans="1:6">
      <c r="A6" s="349" t="s">
        <v>13</v>
      </c>
      <c r="B6" s="477" t="s">
        <v>14</v>
      </c>
      <c r="C6" s="100">
        <v>2370</v>
      </c>
      <c r="D6" s="352">
        <v>1714</v>
      </c>
      <c r="E6" s="478">
        <f t="shared" si="0"/>
        <v>-0.277</v>
      </c>
      <c r="F6" s="271" t="str">
        <f t="shared" si="1"/>
        <v>是</v>
      </c>
    </row>
    <row r="7" ht="32.1" customHeight="1" spans="1:6">
      <c r="A7" s="349" t="s">
        <v>15</v>
      </c>
      <c r="B7" s="477" t="s">
        <v>16</v>
      </c>
      <c r="C7" s="100">
        <v>352</v>
      </c>
      <c r="D7" s="352">
        <v>220</v>
      </c>
      <c r="E7" s="478">
        <f t="shared" si="0"/>
        <v>-0.375</v>
      </c>
      <c r="F7" s="271" t="str">
        <f t="shared" si="1"/>
        <v>是</v>
      </c>
    </row>
    <row r="8" customFormat="1" ht="32.1" customHeight="1" spans="1:6">
      <c r="A8" s="479" t="s">
        <v>17</v>
      </c>
      <c r="B8" s="480" t="s">
        <v>18</v>
      </c>
      <c r="C8" s="481">
        <v>7800</v>
      </c>
      <c r="D8" s="482">
        <v>7920</v>
      </c>
      <c r="E8" s="478">
        <f t="shared" si="0"/>
        <v>0.015</v>
      </c>
      <c r="F8" s="271" t="str">
        <f t="shared" si="1"/>
        <v>是</v>
      </c>
    </row>
    <row r="9" ht="32.1" customHeight="1" spans="1:6">
      <c r="A9" s="349" t="s">
        <v>19</v>
      </c>
      <c r="B9" s="477" t="s">
        <v>20</v>
      </c>
      <c r="C9" s="100">
        <v>1450</v>
      </c>
      <c r="D9" s="352">
        <v>1485</v>
      </c>
      <c r="E9" s="478">
        <f t="shared" si="0"/>
        <v>0.024</v>
      </c>
      <c r="F9" s="271" t="str">
        <f t="shared" si="1"/>
        <v>是</v>
      </c>
    </row>
    <row r="10" customFormat="1" ht="32.1" customHeight="1" spans="1:6">
      <c r="A10" s="479" t="s">
        <v>21</v>
      </c>
      <c r="B10" s="480" t="s">
        <v>22</v>
      </c>
      <c r="C10" s="481">
        <v>850</v>
      </c>
      <c r="D10" s="482">
        <v>858</v>
      </c>
      <c r="E10" s="478">
        <f t="shared" si="0"/>
        <v>0.009</v>
      </c>
      <c r="F10" s="271" t="str">
        <f t="shared" si="1"/>
        <v>是</v>
      </c>
    </row>
    <row r="11" customFormat="1" ht="32.1" customHeight="1" spans="1:6">
      <c r="A11" s="479" t="s">
        <v>23</v>
      </c>
      <c r="B11" s="480" t="s">
        <v>24</v>
      </c>
      <c r="C11" s="481">
        <v>640</v>
      </c>
      <c r="D11" s="482">
        <v>548</v>
      </c>
      <c r="E11" s="478">
        <f t="shared" si="0"/>
        <v>-0.144</v>
      </c>
      <c r="F11" s="271" t="str">
        <f t="shared" si="1"/>
        <v>是</v>
      </c>
    </row>
    <row r="12" customFormat="1" ht="32.1" customHeight="1" spans="1:6">
      <c r="A12" s="479" t="s">
        <v>25</v>
      </c>
      <c r="B12" s="480" t="s">
        <v>26</v>
      </c>
      <c r="C12" s="481">
        <v>957</v>
      </c>
      <c r="D12" s="482">
        <v>935</v>
      </c>
      <c r="E12" s="478">
        <f t="shared" si="0"/>
        <v>-0.023</v>
      </c>
      <c r="F12" s="271" t="str">
        <f t="shared" si="1"/>
        <v>是</v>
      </c>
    </row>
    <row r="13" customFormat="1" ht="32.1" customHeight="1" spans="1:6">
      <c r="A13" s="479" t="s">
        <v>27</v>
      </c>
      <c r="B13" s="480" t="s">
        <v>28</v>
      </c>
      <c r="C13" s="481">
        <v>850</v>
      </c>
      <c r="D13" s="482">
        <v>660</v>
      </c>
      <c r="E13" s="478">
        <f t="shared" si="0"/>
        <v>-0.224</v>
      </c>
      <c r="F13" s="271" t="str">
        <f t="shared" si="1"/>
        <v>是</v>
      </c>
    </row>
    <row r="14" customFormat="1" ht="32.1" customHeight="1" spans="1:6">
      <c r="A14" s="479" t="s">
        <v>29</v>
      </c>
      <c r="B14" s="480" t="s">
        <v>30</v>
      </c>
      <c r="C14" s="481">
        <v>1045</v>
      </c>
      <c r="D14" s="482">
        <v>1078</v>
      </c>
      <c r="E14" s="478">
        <f t="shared" si="0"/>
        <v>0.032</v>
      </c>
      <c r="F14" s="271" t="str">
        <f t="shared" si="1"/>
        <v>是</v>
      </c>
    </row>
    <row r="15" ht="32.1" customHeight="1" spans="1:6">
      <c r="A15" s="349" t="s">
        <v>31</v>
      </c>
      <c r="B15" s="477" t="s">
        <v>32</v>
      </c>
      <c r="C15" s="100">
        <v>3045</v>
      </c>
      <c r="D15" s="352">
        <v>770</v>
      </c>
      <c r="E15" s="343"/>
      <c r="F15" s="271" t="str">
        <f t="shared" si="1"/>
        <v>是</v>
      </c>
    </row>
    <row r="16" customFormat="1" ht="32.1" customHeight="1" spans="1:6">
      <c r="A16" s="479" t="s">
        <v>33</v>
      </c>
      <c r="B16" s="480" t="s">
        <v>34</v>
      </c>
      <c r="C16" s="481">
        <v>1600</v>
      </c>
      <c r="D16" s="482">
        <v>880</v>
      </c>
      <c r="E16" s="478">
        <f>IF(C16&gt;0,D16/C16-1,IF(C16&lt;0,-(D16/C16-1),""))</f>
        <v>-0.45</v>
      </c>
      <c r="F16" s="271" t="str">
        <f t="shared" si="1"/>
        <v>是</v>
      </c>
    </row>
    <row r="17" customFormat="1" ht="32.1" customHeight="1" spans="1:6">
      <c r="A17" s="479" t="s">
        <v>35</v>
      </c>
      <c r="B17" s="480" t="s">
        <v>36</v>
      </c>
      <c r="C17" s="481">
        <v>9200</v>
      </c>
      <c r="D17" s="482">
        <v>8900</v>
      </c>
      <c r="E17" s="478">
        <f>IF(C17&gt;0,D17/C17-1,IF(C17&lt;0,-(D17/C17-1),""))</f>
        <v>-0.033</v>
      </c>
      <c r="F17" s="271" t="str">
        <f t="shared" si="1"/>
        <v>是</v>
      </c>
    </row>
    <row r="18" customFormat="1" ht="32.1" customHeight="1" spans="1:6">
      <c r="A18" s="479" t="s">
        <v>37</v>
      </c>
      <c r="B18" s="480" t="s">
        <v>38</v>
      </c>
      <c r="C18" s="481">
        <v>195</v>
      </c>
      <c r="D18" s="482">
        <v>220</v>
      </c>
      <c r="E18" s="478">
        <f>IF(C18&gt;0,D18/C18-1,IF(C18&lt;0,-(D18/C18-1),""))</f>
        <v>0.128</v>
      </c>
      <c r="F18" s="271" t="str">
        <f t="shared" si="1"/>
        <v>是</v>
      </c>
    </row>
    <row r="19" customFormat="1" ht="32.1" customHeight="1" spans="1:6">
      <c r="A19" s="526" t="s">
        <v>133</v>
      </c>
      <c r="B19" s="480" t="s">
        <v>40</v>
      </c>
      <c r="C19" s="481">
        <v>0</v>
      </c>
      <c r="D19" s="482"/>
      <c r="E19" s="478" t="str">
        <f>IF(C19&gt;0,D19/C19-1,IF(C19&lt;0,-(D19/C19-1),""))</f>
        <v/>
      </c>
      <c r="F19" s="271" t="str">
        <f t="shared" si="1"/>
        <v>否</v>
      </c>
    </row>
    <row r="20" ht="32.1" customHeight="1" spans="1:6">
      <c r="A20" s="346" t="s">
        <v>41</v>
      </c>
      <c r="B20" s="475" t="s">
        <v>42</v>
      </c>
      <c r="C20" s="99">
        <f>SUM(C21:C28)</f>
        <v>12000</v>
      </c>
      <c r="D20" s="99">
        <f>SUM(D21:D28)</f>
        <v>17110</v>
      </c>
      <c r="E20" s="478">
        <f t="shared" ref="E20:E41" si="2">IF(C20&gt;0,D20/C20-1,IF(C20&lt;0,-(D20/C20-1),""))</f>
        <v>0.426</v>
      </c>
      <c r="F20" s="271" t="str">
        <f t="shared" si="1"/>
        <v>是</v>
      </c>
    </row>
    <row r="21" ht="32.1" customHeight="1" spans="1:6">
      <c r="A21" s="483" t="s">
        <v>43</v>
      </c>
      <c r="B21" s="477" t="s">
        <v>44</v>
      </c>
      <c r="C21" s="100">
        <v>1750</v>
      </c>
      <c r="D21" s="352">
        <v>1250</v>
      </c>
      <c r="E21" s="478">
        <f t="shared" si="2"/>
        <v>-0.286</v>
      </c>
      <c r="F21" s="271" t="str">
        <f t="shared" si="1"/>
        <v>是</v>
      </c>
    </row>
    <row r="22" ht="32.1" customHeight="1" spans="1:6">
      <c r="A22" s="349" t="s">
        <v>45</v>
      </c>
      <c r="B22" s="484" t="s">
        <v>46</v>
      </c>
      <c r="C22" s="100">
        <v>5533</v>
      </c>
      <c r="D22" s="352">
        <v>1288</v>
      </c>
      <c r="E22" s="478">
        <f t="shared" si="2"/>
        <v>-0.767</v>
      </c>
      <c r="F22" s="271" t="str">
        <f t="shared" si="1"/>
        <v>是</v>
      </c>
    </row>
    <row r="23" ht="32.1" customHeight="1" spans="1:6">
      <c r="A23" s="349" t="s">
        <v>47</v>
      </c>
      <c r="B23" s="477" t="s">
        <v>48</v>
      </c>
      <c r="C23" s="100">
        <v>2547</v>
      </c>
      <c r="D23" s="352">
        <v>1160</v>
      </c>
      <c r="E23" s="478">
        <f t="shared" si="2"/>
        <v>-0.545</v>
      </c>
      <c r="F23" s="271" t="str">
        <f t="shared" si="1"/>
        <v>是</v>
      </c>
    </row>
    <row r="24" ht="32.1" customHeight="1" spans="1:6">
      <c r="A24" s="349" t="s">
        <v>49</v>
      </c>
      <c r="B24" s="477" t="s">
        <v>50</v>
      </c>
      <c r="C24" s="100">
        <v>0</v>
      </c>
      <c r="D24" s="352"/>
      <c r="E24" s="478" t="str">
        <f t="shared" si="2"/>
        <v/>
      </c>
      <c r="F24" s="271" t="str">
        <f t="shared" si="1"/>
        <v>否</v>
      </c>
    </row>
    <row r="25" ht="32.1" customHeight="1" spans="1:6">
      <c r="A25" s="349" t="s">
        <v>51</v>
      </c>
      <c r="B25" s="477" t="s">
        <v>52</v>
      </c>
      <c r="C25" s="100">
        <v>1700</v>
      </c>
      <c r="D25" s="352">
        <v>12993</v>
      </c>
      <c r="E25" s="478">
        <f t="shared" si="2"/>
        <v>6.643</v>
      </c>
      <c r="F25" s="271" t="str">
        <f t="shared" si="1"/>
        <v>是</v>
      </c>
    </row>
    <row r="26" customFormat="1" ht="32.1" customHeight="1" spans="1:6">
      <c r="A26" s="479" t="s">
        <v>53</v>
      </c>
      <c r="B26" s="480" t="s">
        <v>54</v>
      </c>
      <c r="C26" s="481">
        <v>0</v>
      </c>
      <c r="D26" s="482"/>
      <c r="E26" s="478" t="str">
        <f t="shared" si="2"/>
        <v/>
      </c>
      <c r="F26" s="271" t="str">
        <f t="shared" si="1"/>
        <v>否</v>
      </c>
    </row>
    <row r="27" ht="32.1" customHeight="1" spans="1:6">
      <c r="A27" s="349" t="s">
        <v>55</v>
      </c>
      <c r="B27" s="477" t="s">
        <v>56</v>
      </c>
      <c r="C27" s="100">
        <v>400</v>
      </c>
      <c r="D27" s="352">
        <v>389</v>
      </c>
      <c r="E27" s="478">
        <f t="shared" si="2"/>
        <v>-0.028</v>
      </c>
      <c r="F27" s="271" t="str">
        <f t="shared" si="1"/>
        <v>是</v>
      </c>
    </row>
    <row r="28" ht="32.1" customHeight="1" spans="1:6">
      <c r="A28" s="349" t="s">
        <v>57</v>
      </c>
      <c r="B28" s="477" t="s">
        <v>58</v>
      </c>
      <c r="C28" s="100">
        <v>70</v>
      </c>
      <c r="D28" s="352">
        <v>30</v>
      </c>
      <c r="E28" s="478">
        <f t="shared" si="2"/>
        <v>-0.571</v>
      </c>
      <c r="F28" s="271" t="str">
        <f t="shared" si="1"/>
        <v>是</v>
      </c>
    </row>
    <row r="29" ht="32.1" customHeight="1" spans="1:6">
      <c r="A29" s="349"/>
      <c r="B29" s="477"/>
      <c r="C29" s="100"/>
      <c r="D29" s="352"/>
      <c r="E29" s="478" t="str">
        <f t="shared" si="2"/>
        <v/>
      </c>
      <c r="F29" s="271" t="str">
        <f t="shared" si="1"/>
        <v>是</v>
      </c>
    </row>
    <row r="30" s="334" customFormat="1" ht="32.1" customHeight="1" spans="1:6">
      <c r="A30" s="485"/>
      <c r="B30" s="486" t="s">
        <v>134</v>
      </c>
      <c r="C30" s="99">
        <f>SUM(C4,C20)</f>
        <v>57100</v>
      </c>
      <c r="D30" s="99">
        <f>SUM(D4,D20)</f>
        <v>58240</v>
      </c>
      <c r="E30" s="478">
        <f t="shared" si="2"/>
        <v>0.02</v>
      </c>
      <c r="F30" s="271" t="str">
        <f t="shared" si="1"/>
        <v>是</v>
      </c>
    </row>
    <row r="31" ht="32.1" customHeight="1" spans="1:6">
      <c r="A31" s="346">
        <v>105</v>
      </c>
      <c r="B31" s="187" t="s">
        <v>60</v>
      </c>
      <c r="C31" s="100"/>
      <c r="D31" s="448"/>
      <c r="E31" s="478" t="str">
        <f t="shared" si="2"/>
        <v/>
      </c>
      <c r="F31" s="271" t="str">
        <f t="shared" si="1"/>
        <v>是</v>
      </c>
    </row>
    <row r="32" ht="32.1" customHeight="1" spans="1:6">
      <c r="A32" s="487">
        <v>110</v>
      </c>
      <c r="B32" s="488" t="s">
        <v>61</v>
      </c>
      <c r="C32" s="99">
        <f>SUM(C33:C40)</f>
        <v>109456</v>
      </c>
      <c r="D32" s="99">
        <f>SUM(D33:D40)</f>
        <v>113279</v>
      </c>
      <c r="E32" s="478">
        <f t="shared" si="2"/>
        <v>0.035</v>
      </c>
      <c r="F32" s="271" t="str">
        <f t="shared" si="1"/>
        <v>是</v>
      </c>
    </row>
    <row r="33" ht="32.1" customHeight="1" spans="1:6">
      <c r="A33" s="379">
        <v>11001</v>
      </c>
      <c r="B33" s="321" t="s">
        <v>62</v>
      </c>
      <c r="C33" s="100">
        <v>2341</v>
      </c>
      <c r="D33" s="352">
        <v>2341</v>
      </c>
      <c r="E33" s="478">
        <f t="shared" si="2"/>
        <v>0</v>
      </c>
      <c r="F33" s="271" t="str">
        <f t="shared" si="1"/>
        <v>是</v>
      </c>
    </row>
    <row r="34" ht="32.1" customHeight="1" spans="1:6">
      <c r="A34" s="379"/>
      <c r="B34" s="321" t="s">
        <v>63</v>
      </c>
      <c r="C34" s="100">
        <v>101110</v>
      </c>
      <c r="D34" s="352">
        <v>104938</v>
      </c>
      <c r="E34" s="478">
        <f t="shared" si="2"/>
        <v>0.038</v>
      </c>
      <c r="F34" s="271" t="str">
        <f t="shared" si="1"/>
        <v>是</v>
      </c>
    </row>
    <row r="35" ht="32.1" customHeight="1" spans="1:6">
      <c r="A35" s="379">
        <v>11006</v>
      </c>
      <c r="B35" s="321" t="s">
        <v>135</v>
      </c>
      <c r="C35" s="100"/>
      <c r="D35" s="352"/>
      <c r="E35" s="478" t="str">
        <f t="shared" si="2"/>
        <v/>
      </c>
      <c r="F35" s="271" t="str">
        <f t="shared" si="1"/>
        <v>否</v>
      </c>
    </row>
    <row r="36" ht="32.1" customHeight="1" spans="1:6">
      <c r="A36" s="379">
        <v>11008</v>
      </c>
      <c r="B36" s="321" t="s">
        <v>64</v>
      </c>
      <c r="C36" s="100"/>
      <c r="D36" s="352"/>
      <c r="E36" s="478" t="str">
        <f t="shared" si="2"/>
        <v/>
      </c>
      <c r="F36" s="271" t="str">
        <f t="shared" si="1"/>
        <v>否</v>
      </c>
    </row>
    <row r="37" ht="32.1" customHeight="1" spans="1:6">
      <c r="A37" s="379">
        <v>11009</v>
      </c>
      <c r="B37" s="321" t="s">
        <v>65</v>
      </c>
      <c r="C37" s="100">
        <v>6000</v>
      </c>
      <c r="D37" s="352">
        <v>6000</v>
      </c>
      <c r="E37" s="478">
        <f t="shared" si="2"/>
        <v>0</v>
      </c>
      <c r="F37" s="271" t="str">
        <f t="shared" si="1"/>
        <v>是</v>
      </c>
    </row>
    <row r="38" s="469" customFormat="1" ht="32.1" customHeight="1" spans="1:6">
      <c r="A38" s="489"/>
      <c r="B38" s="490" t="s">
        <v>66</v>
      </c>
      <c r="C38" s="481"/>
      <c r="D38" s="482"/>
      <c r="E38" s="478" t="str">
        <f t="shared" si="2"/>
        <v/>
      </c>
      <c r="F38" s="271"/>
    </row>
    <row r="39" s="469" customFormat="1" ht="32.1" customHeight="1" spans="1:6">
      <c r="A39" s="489">
        <v>11013</v>
      </c>
      <c r="B39" s="490" t="s">
        <v>67</v>
      </c>
      <c r="C39" s="481">
        <v>0</v>
      </c>
      <c r="D39" s="482"/>
      <c r="E39" s="478" t="str">
        <f t="shared" si="2"/>
        <v/>
      </c>
      <c r="F39" s="271" t="str">
        <f>IF(LEN(A39)=3,"是",IF(B39&lt;&gt;"",IF(SUM(C39:D39)&lt;&gt;0,"是","否"),"是"))</f>
        <v>否</v>
      </c>
    </row>
    <row r="40" s="470" customFormat="1" ht="32.1" customHeight="1" spans="1:6">
      <c r="A40" s="379">
        <v>11015</v>
      </c>
      <c r="B40" s="325" t="s">
        <v>68</v>
      </c>
      <c r="C40" s="100">
        <v>5</v>
      </c>
      <c r="D40" s="352"/>
      <c r="E40" s="478">
        <f t="shared" si="2"/>
        <v>-1</v>
      </c>
      <c r="F40" s="271" t="str">
        <f>IF(LEN(A40)=3,"是",IF(B40&lt;&gt;"",IF(SUM(C40:D40)&lt;&gt;0,"是","否"),"是"))</f>
        <v>是</v>
      </c>
    </row>
    <row r="41" ht="32.1" customHeight="1" spans="1:6">
      <c r="A41" s="491"/>
      <c r="B41" s="492" t="s">
        <v>69</v>
      </c>
      <c r="C41" s="99">
        <f>SUM(C30,C31,C32)</f>
        <v>166556</v>
      </c>
      <c r="D41" s="99">
        <f>SUM(D30,D31,D32)</f>
        <v>171519</v>
      </c>
      <c r="E41" s="478">
        <f t="shared" si="2"/>
        <v>0.03</v>
      </c>
      <c r="F41" s="271" t="str">
        <f>IF(LEN(A41)=3,"是",IF(B41&lt;&gt;"",IF(SUM(C41:D41)&lt;&gt;0,"是","否"),"是"))</f>
        <v>是</v>
      </c>
    </row>
    <row r="42" spans="4:4">
      <c r="D42" s="493"/>
    </row>
    <row r="43" spans="4:4">
      <c r="D43" s="493"/>
    </row>
    <row r="44" spans="4:4">
      <c r="D44" s="493"/>
    </row>
    <row r="45" spans="4:4">
      <c r="D45" s="493"/>
    </row>
  </sheetData>
  <autoFilter xmlns:etc="http://www.wps.cn/officeDocument/2017/etCustomData" ref="A3:F41" etc:filterBottomFollowUsedRange="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9:B40">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40">
    <cfRule type="expression" dxfId="1" priority="35" stopIfTrue="1">
      <formula>"len($A:$A)=3"</formula>
    </cfRule>
  </conditionalFormatting>
  <conditionalFormatting sqref="F4:F59">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40 D41:D45 B41:C59">
    <cfRule type="expression" dxfId="1" priority="40" stopIfTrue="1">
      <formula>"len($A:$A)=3"</formula>
    </cfRule>
  </conditionalFormatting>
  <conditionalFormatting sqref="B29:C29 B31 C32:C34 D32 C39:C40">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40">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5">
    <cfRule type="expression" dxfId="1" priority="9" stopIfTrue="1">
      <formula>"len($A:$A)=3"</formula>
    </cfRule>
  </conditionalFormatting>
  <conditionalFormatting sqref="A39:B40">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368"/>
  <sheetViews>
    <sheetView showGridLines="0" showZeros="0" view="pageBreakPreview" zoomScale="70" zoomScaleNormal="100" workbookViewId="0">
      <pane xSplit="1" ySplit="3" topLeftCell="B4" activePane="bottomRight" state="frozen"/>
      <selection/>
      <selection pane="topRight"/>
      <selection pane="bottomLeft"/>
      <selection pane="bottomRight" activeCell="F1" sqref="F$1:G$1048576"/>
    </sheetView>
  </sheetViews>
  <sheetFormatPr defaultColWidth="9" defaultRowHeight="14.25" outlineLevelCol="6"/>
  <cols>
    <col min="1" max="1" width="19.1333333333333" style="152" customWidth="1"/>
    <col min="2" max="2" width="50.6333333333333" style="152" customWidth="1"/>
    <col min="3" max="4" width="20.6333333333333" style="152" customWidth="1"/>
    <col min="5" max="5" width="20.6333333333333" style="332" customWidth="1"/>
    <col min="6" max="6" width="4" style="152" hidden="1" customWidth="1"/>
    <col min="7" max="7" width="9" style="152" hidden="1" customWidth="1"/>
    <col min="8" max="16384" width="9" style="152"/>
  </cols>
  <sheetData>
    <row r="1" s="431" customFormat="1" ht="45" customHeight="1" spans="1:6">
      <c r="A1" s="433"/>
      <c r="B1" s="433" t="s">
        <v>136</v>
      </c>
      <c r="C1" s="433"/>
      <c r="D1" s="433"/>
      <c r="E1" s="433"/>
      <c r="F1" s="434"/>
    </row>
    <row r="2" s="224" customFormat="1" ht="20.1" customHeight="1" spans="1:5">
      <c r="A2" s="435"/>
      <c r="B2" s="436"/>
      <c r="C2" s="437"/>
      <c r="D2" s="438"/>
      <c r="E2" s="438" t="s">
        <v>2</v>
      </c>
    </row>
    <row r="3" s="153" customFormat="1" ht="45" customHeight="1" spans="1:7">
      <c r="A3" s="439" t="s">
        <v>3</v>
      </c>
      <c r="B3" s="440" t="s">
        <v>4</v>
      </c>
      <c r="C3" s="439" t="s">
        <v>131</v>
      </c>
      <c r="D3" s="439" t="s">
        <v>6</v>
      </c>
      <c r="E3" s="439" t="s">
        <v>132</v>
      </c>
      <c r="F3" s="411" t="s">
        <v>8</v>
      </c>
      <c r="G3" s="153" t="s">
        <v>137</v>
      </c>
    </row>
    <row r="4" ht="36" customHeight="1" spans="1:7">
      <c r="A4" s="441">
        <v>201</v>
      </c>
      <c r="B4" s="298" t="s">
        <v>71</v>
      </c>
      <c r="C4" s="340">
        <v>12734</v>
      </c>
      <c r="D4" s="340">
        <v>18028</v>
      </c>
      <c r="E4" s="311">
        <f t="shared" ref="E4:E9" si="0">IF(C4&gt;0,D4/C4-1,IF(C4&lt;0,-(D4/C4-1),""))</f>
        <v>0.416</v>
      </c>
      <c r="F4" s="273" t="str">
        <f t="shared" ref="F4:F67" si="1">IF(LEN(A4)=3,"是",IF(B4&lt;&gt;"",IF(SUM(C4:D4)&lt;&gt;0,"是","否"),"是"))</f>
        <v>是</v>
      </c>
      <c r="G4" s="152" t="str">
        <f t="shared" ref="G4:G67" si="2">IF(LEN(A4)=3,"类",IF(LEN(A4)=5,"款","项"))</f>
        <v>类</v>
      </c>
    </row>
    <row r="5" ht="36" customHeight="1" spans="1:7">
      <c r="A5" s="441">
        <v>20101</v>
      </c>
      <c r="B5" s="298" t="s">
        <v>138</v>
      </c>
      <c r="C5" s="340">
        <v>415</v>
      </c>
      <c r="D5" s="340">
        <v>414</v>
      </c>
      <c r="E5" s="311">
        <f t="shared" si="0"/>
        <v>-0.002</v>
      </c>
      <c r="F5" s="273" t="str">
        <f t="shared" si="1"/>
        <v>是</v>
      </c>
      <c r="G5" s="152" t="str">
        <f t="shared" si="2"/>
        <v>款</v>
      </c>
    </row>
    <row r="6" ht="36" customHeight="1" spans="1:7">
      <c r="A6" s="442">
        <v>2010101</v>
      </c>
      <c r="B6" s="302" t="s">
        <v>139</v>
      </c>
      <c r="C6" s="344">
        <v>415</v>
      </c>
      <c r="D6" s="344">
        <v>414</v>
      </c>
      <c r="E6" s="306">
        <f t="shared" si="0"/>
        <v>-0.002</v>
      </c>
      <c r="F6" s="273" t="str">
        <f t="shared" si="1"/>
        <v>是</v>
      </c>
      <c r="G6" s="152" t="str">
        <f t="shared" si="2"/>
        <v>项</v>
      </c>
    </row>
    <row r="7" ht="36" customHeight="1" spans="1:7">
      <c r="A7" s="442">
        <v>2010102</v>
      </c>
      <c r="B7" s="302" t="s">
        <v>140</v>
      </c>
      <c r="C7" s="344">
        <v>0</v>
      </c>
      <c r="D7" s="344">
        <v>0</v>
      </c>
      <c r="E7" s="306" t="str">
        <f t="shared" si="0"/>
        <v/>
      </c>
      <c r="F7" s="273" t="str">
        <f t="shared" si="1"/>
        <v>否</v>
      </c>
      <c r="G7" s="152" t="str">
        <f t="shared" si="2"/>
        <v>项</v>
      </c>
    </row>
    <row r="8" ht="36" customHeight="1" spans="1:7">
      <c r="A8" s="442">
        <v>2010103</v>
      </c>
      <c r="B8" s="302" t="s">
        <v>141</v>
      </c>
      <c r="C8" s="344">
        <v>0</v>
      </c>
      <c r="D8" s="344">
        <v>0</v>
      </c>
      <c r="E8" s="306" t="str">
        <f t="shared" si="0"/>
        <v/>
      </c>
      <c r="F8" s="273" t="str">
        <f t="shared" si="1"/>
        <v>否</v>
      </c>
      <c r="G8" s="152" t="str">
        <f t="shared" si="2"/>
        <v>项</v>
      </c>
    </row>
    <row r="9" ht="36" customHeight="1" spans="1:7">
      <c r="A9" s="442">
        <v>2010104</v>
      </c>
      <c r="B9" s="302" t="s">
        <v>142</v>
      </c>
      <c r="C9" s="344">
        <v>0</v>
      </c>
      <c r="D9" s="344">
        <v>0</v>
      </c>
      <c r="E9" s="306" t="str">
        <f t="shared" si="0"/>
        <v/>
      </c>
      <c r="F9" s="273" t="str">
        <f t="shared" si="1"/>
        <v>否</v>
      </c>
      <c r="G9" s="152" t="str">
        <f t="shared" si="2"/>
        <v>项</v>
      </c>
    </row>
    <row r="10" ht="36" customHeight="1" spans="1:7">
      <c r="A10" s="442">
        <v>2010105</v>
      </c>
      <c r="B10" s="302" t="s">
        <v>143</v>
      </c>
      <c r="C10" s="344">
        <v>0</v>
      </c>
      <c r="D10" s="344">
        <v>0</v>
      </c>
      <c r="E10" s="306" t="str">
        <f t="shared" ref="E10:E29" si="3">IF(C10&gt;0,D10/C10-1,IF(C10&lt;0,-(D10/C10-1),""))</f>
        <v/>
      </c>
      <c r="F10" s="273" t="str">
        <f t="shared" si="1"/>
        <v>否</v>
      </c>
      <c r="G10" s="152" t="str">
        <f t="shared" si="2"/>
        <v>项</v>
      </c>
    </row>
    <row r="11" ht="36" customHeight="1" spans="1:7">
      <c r="A11" s="442">
        <v>2010106</v>
      </c>
      <c r="B11" s="302" t="s">
        <v>144</v>
      </c>
      <c r="C11" s="344">
        <v>0</v>
      </c>
      <c r="D11" s="344">
        <v>0</v>
      </c>
      <c r="E11" s="306" t="str">
        <f t="shared" si="3"/>
        <v/>
      </c>
      <c r="F11" s="273" t="str">
        <f t="shared" si="1"/>
        <v>否</v>
      </c>
      <c r="G11" s="152" t="str">
        <f t="shared" si="2"/>
        <v>项</v>
      </c>
    </row>
    <row r="12" ht="36" customHeight="1" spans="1:7">
      <c r="A12" s="442">
        <v>2010107</v>
      </c>
      <c r="B12" s="302" t="s">
        <v>145</v>
      </c>
      <c r="C12" s="344">
        <v>0</v>
      </c>
      <c r="D12" s="344">
        <v>0</v>
      </c>
      <c r="E12" s="306" t="str">
        <f t="shared" si="3"/>
        <v/>
      </c>
      <c r="F12" s="273" t="str">
        <f t="shared" si="1"/>
        <v>否</v>
      </c>
      <c r="G12" s="152" t="str">
        <f t="shared" si="2"/>
        <v>项</v>
      </c>
    </row>
    <row r="13" ht="36" customHeight="1" spans="1:7">
      <c r="A13" s="442">
        <v>2010108</v>
      </c>
      <c r="B13" s="302" t="s">
        <v>146</v>
      </c>
      <c r="C13" s="344">
        <v>0</v>
      </c>
      <c r="D13" s="344">
        <v>0</v>
      </c>
      <c r="E13" s="306" t="str">
        <f t="shared" si="3"/>
        <v/>
      </c>
      <c r="F13" s="273" t="str">
        <f t="shared" si="1"/>
        <v>否</v>
      </c>
      <c r="G13" s="152" t="str">
        <f t="shared" si="2"/>
        <v>项</v>
      </c>
    </row>
    <row r="14" ht="36" customHeight="1" spans="1:7">
      <c r="A14" s="442">
        <v>2010109</v>
      </c>
      <c r="B14" s="302" t="s">
        <v>147</v>
      </c>
      <c r="C14" s="344">
        <v>0</v>
      </c>
      <c r="D14" s="344">
        <v>0</v>
      </c>
      <c r="E14" s="306" t="str">
        <f t="shared" si="3"/>
        <v/>
      </c>
      <c r="F14" s="273" t="str">
        <f t="shared" si="1"/>
        <v>否</v>
      </c>
      <c r="G14" s="152" t="str">
        <f t="shared" si="2"/>
        <v>项</v>
      </c>
    </row>
    <row r="15" ht="36" customHeight="1" spans="1:7">
      <c r="A15" s="442">
        <v>2010150</v>
      </c>
      <c r="B15" s="302" t="s">
        <v>148</v>
      </c>
      <c r="C15" s="344">
        <v>0</v>
      </c>
      <c r="D15" s="344">
        <v>0</v>
      </c>
      <c r="E15" s="306" t="str">
        <f t="shared" si="3"/>
        <v/>
      </c>
      <c r="F15" s="273" t="str">
        <f t="shared" si="1"/>
        <v>否</v>
      </c>
      <c r="G15" s="152" t="str">
        <f t="shared" si="2"/>
        <v>项</v>
      </c>
    </row>
    <row r="16" ht="36" customHeight="1" spans="1:7">
      <c r="A16" s="442">
        <v>2010199</v>
      </c>
      <c r="B16" s="302" t="s">
        <v>149</v>
      </c>
      <c r="C16" s="344">
        <v>0</v>
      </c>
      <c r="D16" s="344">
        <v>0</v>
      </c>
      <c r="E16" s="306" t="str">
        <f t="shared" si="3"/>
        <v/>
      </c>
      <c r="F16" s="273" t="str">
        <f t="shared" si="1"/>
        <v>否</v>
      </c>
      <c r="G16" s="152" t="str">
        <f t="shared" si="2"/>
        <v>项</v>
      </c>
    </row>
    <row r="17" ht="36" customHeight="1" spans="1:7">
      <c r="A17" s="441">
        <v>20102</v>
      </c>
      <c r="B17" s="298" t="s">
        <v>150</v>
      </c>
      <c r="C17" s="340">
        <v>382</v>
      </c>
      <c r="D17" s="340">
        <v>390</v>
      </c>
      <c r="E17" s="311">
        <f t="shared" si="3"/>
        <v>0.021</v>
      </c>
      <c r="F17" s="273" t="str">
        <f t="shared" si="1"/>
        <v>是</v>
      </c>
      <c r="G17" s="152" t="str">
        <f t="shared" si="2"/>
        <v>款</v>
      </c>
    </row>
    <row r="18" ht="36" customHeight="1" spans="1:7">
      <c r="A18" s="442">
        <v>2010201</v>
      </c>
      <c r="B18" s="302" t="s">
        <v>139</v>
      </c>
      <c r="C18" s="344">
        <v>382</v>
      </c>
      <c r="D18" s="344">
        <v>390</v>
      </c>
      <c r="E18" s="306">
        <f t="shared" si="3"/>
        <v>0.021</v>
      </c>
      <c r="F18" s="273" t="str">
        <f t="shared" si="1"/>
        <v>是</v>
      </c>
      <c r="G18" s="152" t="str">
        <f t="shared" si="2"/>
        <v>项</v>
      </c>
    </row>
    <row r="19" ht="36" customHeight="1" spans="1:7">
      <c r="A19" s="442">
        <v>2010202</v>
      </c>
      <c r="B19" s="302" t="s">
        <v>140</v>
      </c>
      <c r="C19" s="344">
        <v>0</v>
      </c>
      <c r="D19" s="344">
        <v>0</v>
      </c>
      <c r="E19" s="306" t="str">
        <f t="shared" si="3"/>
        <v/>
      </c>
      <c r="F19" s="273" t="str">
        <f t="shared" si="1"/>
        <v>否</v>
      </c>
      <c r="G19" s="152" t="str">
        <f t="shared" si="2"/>
        <v>项</v>
      </c>
    </row>
    <row r="20" ht="36" customHeight="1" spans="1:7">
      <c r="A20" s="442">
        <v>2010203</v>
      </c>
      <c r="B20" s="302" t="s">
        <v>141</v>
      </c>
      <c r="C20" s="344">
        <v>0</v>
      </c>
      <c r="D20" s="344">
        <v>0</v>
      </c>
      <c r="E20" s="306" t="str">
        <f t="shared" si="3"/>
        <v/>
      </c>
      <c r="F20" s="273" t="str">
        <f t="shared" si="1"/>
        <v>否</v>
      </c>
      <c r="G20" s="152" t="str">
        <f t="shared" si="2"/>
        <v>项</v>
      </c>
    </row>
    <row r="21" ht="36" customHeight="1" spans="1:7">
      <c r="A21" s="442">
        <v>2010204</v>
      </c>
      <c r="B21" s="302" t="s">
        <v>151</v>
      </c>
      <c r="C21" s="344">
        <v>0</v>
      </c>
      <c r="D21" s="344">
        <v>0</v>
      </c>
      <c r="E21" s="306" t="str">
        <f t="shared" si="3"/>
        <v/>
      </c>
      <c r="F21" s="273" t="str">
        <f t="shared" si="1"/>
        <v>否</v>
      </c>
      <c r="G21" s="152" t="str">
        <f t="shared" si="2"/>
        <v>项</v>
      </c>
    </row>
    <row r="22" ht="36" customHeight="1" spans="1:7">
      <c r="A22" s="442">
        <v>2010205</v>
      </c>
      <c r="B22" s="302" t="s">
        <v>152</v>
      </c>
      <c r="C22" s="344">
        <v>0</v>
      </c>
      <c r="D22" s="344">
        <v>0</v>
      </c>
      <c r="E22" s="306" t="str">
        <f t="shared" si="3"/>
        <v/>
      </c>
      <c r="F22" s="273" t="str">
        <f t="shared" si="1"/>
        <v>否</v>
      </c>
      <c r="G22" s="152" t="str">
        <f t="shared" si="2"/>
        <v>项</v>
      </c>
    </row>
    <row r="23" ht="36" customHeight="1" spans="1:7">
      <c r="A23" s="442">
        <v>2010206</v>
      </c>
      <c r="B23" s="302" t="s">
        <v>153</v>
      </c>
      <c r="C23" s="344">
        <v>0</v>
      </c>
      <c r="D23" s="344">
        <v>0</v>
      </c>
      <c r="E23" s="306" t="str">
        <f t="shared" si="3"/>
        <v/>
      </c>
      <c r="F23" s="273" t="str">
        <f t="shared" si="1"/>
        <v>否</v>
      </c>
      <c r="G23" s="152" t="str">
        <f t="shared" si="2"/>
        <v>项</v>
      </c>
    </row>
    <row r="24" ht="36" customHeight="1" spans="1:7">
      <c r="A24" s="442">
        <v>2010250</v>
      </c>
      <c r="B24" s="302" t="s">
        <v>148</v>
      </c>
      <c r="C24" s="344">
        <v>0</v>
      </c>
      <c r="D24" s="344">
        <v>0</v>
      </c>
      <c r="E24" s="306" t="str">
        <f t="shared" si="3"/>
        <v/>
      </c>
      <c r="F24" s="273" t="str">
        <f t="shared" si="1"/>
        <v>否</v>
      </c>
      <c r="G24" s="152" t="str">
        <f t="shared" si="2"/>
        <v>项</v>
      </c>
    </row>
    <row r="25" ht="36" customHeight="1" spans="1:7">
      <c r="A25" s="442">
        <v>2010299</v>
      </c>
      <c r="B25" s="302" t="s">
        <v>154</v>
      </c>
      <c r="C25" s="344">
        <v>0</v>
      </c>
      <c r="D25" s="344">
        <v>0</v>
      </c>
      <c r="E25" s="306" t="str">
        <f t="shared" si="3"/>
        <v/>
      </c>
      <c r="F25" s="273" t="str">
        <f t="shared" si="1"/>
        <v>否</v>
      </c>
      <c r="G25" s="152" t="str">
        <f t="shared" si="2"/>
        <v>项</v>
      </c>
    </row>
    <row r="26" ht="36" customHeight="1" spans="1:7">
      <c r="A26" s="441">
        <v>20103</v>
      </c>
      <c r="B26" s="298" t="s">
        <v>155</v>
      </c>
      <c r="C26" s="340">
        <v>3431</v>
      </c>
      <c r="D26" s="340">
        <v>3880</v>
      </c>
      <c r="E26" s="311">
        <f t="shared" si="3"/>
        <v>0.131</v>
      </c>
      <c r="F26" s="273" t="str">
        <f t="shared" si="1"/>
        <v>是</v>
      </c>
      <c r="G26" s="152" t="str">
        <f t="shared" si="2"/>
        <v>款</v>
      </c>
    </row>
    <row r="27" ht="36" customHeight="1" spans="1:7">
      <c r="A27" s="442">
        <v>2010301</v>
      </c>
      <c r="B27" s="302" t="s">
        <v>139</v>
      </c>
      <c r="C27" s="344">
        <v>2835</v>
      </c>
      <c r="D27" s="344">
        <v>2686</v>
      </c>
      <c r="E27" s="306">
        <f t="shared" si="3"/>
        <v>-0.053</v>
      </c>
      <c r="F27" s="273" t="str">
        <f t="shared" si="1"/>
        <v>是</v>
      </c>
      <c r="G27" s="152" t="str">
        <f t="shared" si="2"/>
        <v>项</v>
      </c>
    </row>
    <row r="28" ht="36" customHeight="1" spans="1:7">
      <c r="A28" s="442">
        <v>2010302</v>
      </c>
      <c r="B28" s="302" t="s">
        <v>140</v>
      </c>
      <c r="C28" s="344">
        <v>0</v>
      </c>
      <c r="D28" s="344">
        <v>84</v>
      </c>
      <c r="E28" s="306" t="str">
        <f t="shared" si="3"/>
        <v/>
      </c>
      <c r="F28" s="273" t="str">
        <f t="shared" si="1"/>
        <v>是</v>
      </c>
      <c r="G28" s="152" t="str">
        <f t="shared" si="2"/>
        <v>项</v>
      </c>
    </row>
    <row r="29" ht="36" customHeight="1" spans="1:7">
      <c r="A29" s="442">
        <v>2010303</v>
      </c>
      <c r="B29" s="302" t="s">
        <v>141</v>
      </c>
      <c r="C29" s="344">
        <v>20</v>
      </c>
      <c r="D29" s="344">
        <v>367</v>
      </c>
      <c r="E29" s="306">
        <f t="shared" si="3"/>
        <v>17.35</v>
      </c>
      <c r="F29" s="273" t="str">
        <f t="shared" si="1"/>
        <v>是</v>
      </c>
      <c r="G29" s="152" t="str">
        <f t="shared" si="2"/>
        <v>项</v>
      </c>
    </row>
    <row r="30" ht="36" customHeight="1" spans="1:7">
      <c r="A30" s="442">
        <v>2010304</v>
      </c>
      <c r="B30" s="302" t="s">
        <v>156</v>
      </c>
      <c r="C30" s="344">
        <v>0</v>
      </c>
      <c r="D30" s="344">
        <v>0</v>
      </c>
      <c r="E30" s="306" t="str">
        <f t="shared" ref="E30:E61" si="4">IF(C30&gt;0,D30/C30-1,IF(C30&lt;0,-(D30/C30-1),""))</f>
        <v/>
      </c>
      <c r="F30" s="273" t="str">
        <f t="shared" si="1"/>
        <v>否</v>
      </c>
      <c r="G30" s="152" t="str">
        <f t="shared" si="2"/>
        <v>项</v>
      </c>
    </row>
    <row r="31" ht="36" customHeight="1" spans="1:7">
      <c r="A31" s="442">
        <v>2010305</v>
      </c>
      <c r="B31" s="302" t="s">
        <v>157</v>
      </c>
      <c r="C31" s="344">
        <v>80</v>
      </c>
      <c r="D31" s="344">
        <v>110</v>
      </c>
      <c r="E31" s="306">
        <f t="shared" si="4"/>
        <v>0.375</v>
      </c>
      <c r="F31" s="273" t="str">
        <f t="shared" si="1"/>
        <v>是</v>
      </c>
      <c r="G31" s="152" t="str">
        <f t="shared" si="2"/>
        <v>项</v>
      </c>
    </row>
    <row r="32" ht="36" customHeight="1" spans="1:7">
      <c r="A32" s="442">
        <v>2010306</v>
      </c>
      <c r="B32" s="302" t="s">
        <v>158</v>
      </c>
      <c r="C32" s="344">
        <v>0</v>
      </c>
      <c r="D32" s="344">
        <v>25</v>
      </c>
      <c r="E32" s="306" t="str">
        <f t="shared" si="4"/>
        <v/>
      </c>
      <c r="F32" s="273" t="str">
        <f t="shared" si="1"/>
        <v>是</v>
      </c>
      <c r="G32" s="152" t="str">
        <f t="shared" si="2"/>
        <v>项</v>
      </c>
    </row>
    <row r="33" ht="36" customHeight="1" spans="1:7">
      <c r="A33" s="442">
        <v>2010308</v>
      </c>
      <c r="B33" s="302" t="s">
        <v>159</v>
      </c>
      <c r="C33" s="344">
        <v>0</v>
      </c>
      <c r="D33" s="344">
        <v>0</v>
      </c>
      <c r="E33" s="306" t="str">
        <f t="shared" si="4"/>
        <v/>
      </c>
      <c r="F33" s="273" t="str">
        <f t="shared" si="1"/>
        <v>否</v>
      </c>
      <c r="G33" s="152" t="str">
        <f t="shared" si="2"/>
        <v>项</v>
      </c>
    </row>
    <row r="34" ht="36" customHeight="1" spans="1:7">
      <c r="A34" s="442">
        <v>2010309</v>
      </c>
      <c r="B34" s="302" t="s">
        <v>160</v>
      </c>
      <c r="C34" s="344">
        <v>0</v>
      </c>
      <c r="D34" s="344">
        <v>0</v>
      </c>
      <c r="E34" s="306" t="str">
        <f t="shared" si="4"/>
        <v/>
      </c>
      <c r="F34" s="273" t="str">
        <f t="shared" si="1"/>
        <v>否</v>
      </c>
      <c r="G34" s="152" t="str">
        <f t="shared" si="2"/>
        <v>项</v>
      </c>
    </row>
    <row r="35" ht="36" customHeight="1" spans="1:7">
      <c r="A35" s="442">
        <v>2010350</v>
      </c>
      <c r="B35" s="302" t="s">
        <v>148</v>
      </c>
      <c r="C35" s="344">
        <v>496</v>
      </c>
      <c r="D35" s="344">
        <v>608</v>
      </c>
      <c r="E35" s="306">
        <f t="shared" si="4"/>
        <v>0.226</v>
      </c>
      <c r="F35" s="273" t="str">
        <f t="shared" si="1"/>
        <v>是</v>
      </c>
      <c r="G35" s="152" t="str">
        <f t="shared" si="2"/>
        <v>项</v>
      </c>
    </row>
    <row r="36" ht="36" customHeight="1" spans="1:7">
      <c r="A36" s="443">
        <v>2010399</v>
      </c>
      <c r="B36" s="302" t="s">
        <v>161</v>
      </c>
      <c r="C36" s="344">
        <v>0</v>
      </c>
      <c r="D36" s="344">
        <v>0</v>
      </c>
      <c r="E36" s="306" t="str">
        <f t="shared" si="4"/>
        <v/>
      </c>
      <c r="F36" s="273" t="str">
        <f t="shared" si="1"/>
        <v>否</v>
      </c>
      <c r="G36" s="152" t="str">
        <f t="shared" si="2"/>
        <v>项</v>
      </c>
    </row>
    <row r="37" ht="36" customHeight="1" spans="1:7">
      <c r="A37" s="441">
        <v>20104</v>
      </c>
      <c r="B37" s="298" t="s">
        <v>162</v>
      </c>
      <c r="C37" s="340">
        <v>865</v>
      </c>
      <c r="D37" s="340">
        <v>2970</v>
      </c>
      <c r="E37" s="311">
        <f t="shared" si="4"/>
        <v>2.434</v>
      </c>
      <c r="F37" s="273" t="str">
        <f t="shared" si="1"/>
        <v>是</v>
      </c>
      <c r="G37" s="152" t="str">
        <f t="shared" si="2"/>
        <v>款</v>
      </c>
    </row>
    <row r="38" ht="36" customHeight="1" spans="1:7">
      <c r="A38" s="442">
        <v>2010401</v>
      </c>
      <c r="B38" s="302" t="s">
        <v>139</v>
      </c>
      <c r="C38" s="344">
        <v>825</v>
      </c>
      <c r="D38" s="344">
        <v>859</v>
      </c>
      <c r="E38" s="306">
        <f t="shared" si="4"/>
        <v>0.041</v>
      </c>
      <c r="F38" s="273" t="str">
        <f t="shared" si="1"/>
        <v>是</v>
      </c>
      <c r="G38" s="152" t="str">
        <f t="shared" si="2"/>
        <v>项</v>
      </c>
    </row>
    <row r="39" ht="36" customHeight="1" spans="1:7">
      <c r="A39" s="442">
        <v>2010402</v>
      </c>
      <c r="B39" s="302" t="s">
        <v>140</v>
      </c>
      <c r="C39" s="344">
        <v>0</v>
      </c>
      <c r="D39" s="344">
        <v>0</v>
      </c>
      <c r="E39" s="306" t="str">
        <f t="shared" si="4"/>
        <v/>
      </c>
      <c r="F39" s="273" t="str">
        <f t="shared" si="1"/>
        <v>否</v>
      </c>
      <c r="G39" s="152" t="str">
        <f t="shared" si="2"/>
        <v>项</v>
      </c>
    </row>
    <row r="40" ht="36" customHeight="1" spans="1:7">
      <c r="A40" s="442">
        <v>2010403</v>
      </c>
      <c r="B40" s="302" t="s">
        <v>141</v>
      </c>
      <c r="C40" s="344">
        <v>0</v>
      </c>
      <c r="D40" s="344">
        <v>0</v>
      </c>
      <c r="E40" s="306" t="str">
        <f t="shared" si="4"/>
        <v/>
      </c>
      <c r="F40" s="273" t="str">
        <f t="shared" si="1"/>
        <v>否</v>
      </c>
      <c r="G40" s="152" t="str">
        <f t="shared" si="2"/>
        <v>项</v>
      </c>
    </row>
    <row r="41" ht="36" customHeight="1" spans="1:7">
      <c r="A41" s="442">
        <v>2010404</v>
      </c>
      <c r="B41" s="302" t="s">
        <v>163</v>
      </c>
      <c r="C41" s="344">
        <v>0</v>
      </c>
      <c r="D41" s="344">
        <v>2060</v>
      </c>
      <c r="E41" s="306" t="str">
        <f t="shared" si="4"/>
        <v/>
      </c>
      <c r="F41" s="273" t="str">
        <f t="shared" si="1"/>
        <v>是</v>
      </c>
      <c r="G41" s="152" t="str">
        <f t="shared" si="2"/>
        <v>项</v>
      </c>
    </row>
    <row r="42" ht="36" customHeight="1" spans="1:7">
      <c r="A42" s="442">
        <v>2010405</v>
      </c>
      <c r="B42" s="302" t="s">
        <v>164</v>
      </c>
      <c r="C42" s="344">
        <v>0</v>
      </c>
      <c r="D42" s="344">
        <v>0</v>
      </c>
      <c r="E42" s="306" t="str">
        <f t="shared" si="4"/>
        <v/>
      </c>
      <c r="F42" s="273" t="str">
        <f t="shared" si="1"/>
        <v>否</v>
      </c>
      <c r="G42" s="152" t="str">
        <f t="shared" si="2"/>
        <v>项</v>
      </c>
    </row>
    <row r="43" ht="36" customHeight="1" spans="1:7">
      <c r="A43" s="442">
        <v>2010406</v>
      </c>
      <c r="B43" s="302" t="s">
        <v>165</v>
      </c>
      <c r="C43" s="344">
        <v>0</v>
      </c>
      <c r="D43" s="344">
        <v>0</v>
      </c>
      <c r="E43" s="306" t="str">
        <f t="shared" si="4"/>
        <v/>
      </c>
      <c r="F43" s="273" t="str">
        <f t="shared" si="1"/>
        <v>否</v>
      </c>
      <c r="G43" s="152" t="str">
        <f t="shared" si="2"/>
        <v>项</v>
      </c>
    </row>
    <row r="44" ht="36" customHeight="1" spans="1:7">
      <c r="A44" s="442">
        <v>2010407</v>
      </c>
      <c r="B44" s="302" t="s">
        <v>166</v>
      </c>
      <c r="C44" s="344">
        <v>0</v>
      </c>
      <c r="D44" s="344">
        <v>0</v>
      </c>
      <c r="E44" s="306" t="str">
        <f t="shared" si="4"/>
        <v/>
      </c>
      <c r="F44" s="273" t="str">
        <f t="shared" si="1"/>
        <v>否</v>
      </c>
      <c r="G44" s="152" t="str">
        <f t="shared" si="2"/>
        <v>项</v>
      </c>
    </row>
    <row r="45" ht="36" customHeight="1" spans="1:7">
      <c r="A45" s="442">
        <v>2010408</v>
      </c>
      <c r="B45" s="302" t="s">
        <v>167</v>
      </c>
      <c r="C45" s="344">
        <v>0</v>
      </c>
      <c r="D45" s="344">
        <v>0</v>
      </c>
      <c r="E45" s="306" t="str">
        <f t="shared" si="4"/>
        <v/>
      </c>
      <c r="F45" s="273" t="str">
        <f t="shared" si="1"/>
        <v>否</v>
      </c>
      <c r="G45" s="152" t="str">
        <f t="shared" si="2"/>
        <v>项</v>
      </c>
    </row>
    <row r="46" ht="36" customHeight="1" spans="1:7">
      <c r="A46" s="442">
        <v>2010450</v>
      </c>
      <c r="B46" s="302" t="s">
        <v>148</v>
      </c>
      <c r="C46" s="344">
        <v>40</v>
      </c>
      <c r="D46" s="344">
        <v>51</v>
      </c>
      <c r="E46" s="306">
        <f t="shared" si="4"/>
        <v>0.275</v>
      </c>
      <c r="F46" s="273" t="str">
        <f t="shared" si="1"/>
        <v>是</v>
      </c>
      <c r="G46" s="152" t="str">
        <f t="shared" si="2"/>
        <v>项</v>
      </c>
    </row>
    <row r="47" ht="36" customHeight="1" spans="1:7">
      <c r="A47" s="442">
        <v>2010499</v>
      </c>
      <c r="B47" s="302" t="s">
        <v>168</v>
      </c>
      <c r="C47" s="344">
        <v>0</v>
      </c>
      <c r="D47" s="344">
        <v>0</v>
      </c>
      <c r="E47" s="306" t="str">
        <f t="shared" si="4"/>
        <v/>
      </c>
      <c r="F47" s="273" t="str">
        <f t="shared" si="1"/>
        <v>否</v>
      </c>
      <c r="G47" s="152" t="str">
        <f t="shared" si="2"/>
        <v>项</v>
      </c>
    </row>
    <row r="48" ht="36" customHeight="1" spans="1:7">
      <c r="A48" s="441">
        <v>20105</v>
      </c>
      <c r="B48" s="298" t="s">
        <v>169</v>
      </c>
      <c r="C48" s="340">
        <v>366</v>
      </c>
      <c r="D48" s="340">
        <v>668</v>
      </c>
      <c r="E48" s="311">
        <f t="shared" si="4"/>
        <v>0.825</v>
      </c>
      <c r="F48" s="273" t="str">
        <f t="shared" si="1"/>
        <v>是</v>
      </c>
      <c r="G48" s="152" t="str">
        <f t="shared" si="2"/>
        <v>款</v>
      </c>
    </row>
    <row r="49" ht="36" customHeight="1" spans="1:7">
      <c r="A49" s="442">
        <v>2010501</v>
      </c>
      <c r="B49" s="302" t="s">
        <v>139</v>
      </c>
      <c r="C49" s="344">
        <v>366</v>
      </c>
      <c r="D49" s="344">
        <v>372</v>
      </c>
      <c r="E49" s="306">
        <f t="shared" si="4"/>
        <v>0.016</v>
      </c>
      <c r="F49" s="273" t="str">
        <f t="shared" si="1"/>
        <v>是</v>
      </c>
      <c r="G49" s="152" t="str">
        <f t="shared" si="2"/>
        <v>项</v>
      </c>
    </row>
    <row r="50" ht="36" customHeight="1" spans="1:7">
      <c r="A50" s="442">
        <v>2010502</v>
      </c>
      <c r="B50" s="302" t="s">
        <v>140</v>
      </c>
      <c r="C50" s="344">
        <v>0</v>
      </c>
      <c r="D50" s="344">
        <v>0</v>
      </c>
      <c r="E50" s="306" t="str">
        <f t="shared" si="4"/>
        <v/>
      </c>
      <c r="F50" s="273" t="str">
        <f t="shared" si="1"/>
        <v>否</v>
      </c>
      <c r="G50" s="152" t="str">
        <f t="shared" si="2"/>
        <v>项</v>
      </c>
    </row>
    <row r="51" ht="36" customHeight="1" spans="1:7">
      <c r="A51" s="442">
        <v>2010503</v>
      </c>
      <c r="B51" s="302" t="s">
        <v>141</v>
      </c>
      <c r="C51" s="344">
        <v>0</v>
      </c>
      <c r="D51" s="344">
        <v>0</v>
      </c>
      <c r="E51" s="306" t="str">
        <f t="shared" si="4"/>
        <v/>
      </c>
      <c r="F51" s="273" t="str">
        <f t="shared" si="1"/>
        <v>否</v>
      </c>
      <c r="G51" s="152" t="str">
        <f t="shared" si="2"/>
        <v>项</v>
      </c>
    </row>
    <row r="52" ht="36" customHeight="1" spans="1:7">
      <c r="A52" s="442">
        <v>2010504</v>
      </c>
      <c r="B52" s="302" t="s">
        <v>170</v>
      </c>
      <c r="C52" s="344">
        <v>0</v>
      </c>
      <c r="D52" s="344">
        <v>0</v>
      </c>
      <c r="E52" s="306" t="str">
        <f t="shared" si="4"/>
        <v/>
      </c>
      <c r="F52" s="273" t="str">
        <f t="shared" si="1"/>
        <v>否</v>
      </c>
      <c r="G52" s="152" t="str">
        <f t="shared" si="2"/>
        <v>项</v>
      </c>
    </row>
    <row r="53" ht="36" customHeight="1" spans="1:7">
      <c r="A53" s="442">
        <v>2010505</v>
      </c>
      <c r="B53" s="302" t="s">
        <v>171</v>
      </c>
      <c r="C53" s="344">
        <v>0</v>
      </c>
      <c r="D53" s="344">
        <v>0</v>
      </c>
      <c r="E53" s="306" t="str">
        <f t="shared" si="4"/>
        <v/>
      </c>
      <c r="F53" s="273" t="str">
        <f t="shared" si="1"/>
        <v>否</v>
      </c>
      <c r="G53" s="152" t="str">
        <f t="shared" si="2"/>
        <v>项</v>
      </c>
    </row>
    <row r="54" ht="36" customHeight="1" spans="1:7">
      <c r="A54" s="442">
        <v>2010506</v>
      </c>
      <c r="B54" s="302" t="s">
        <v>172</v>
      </c>
      <c r="C54" s="344">
        <v>0</v>
      </c>
      <c r="D54" s="344">
        <v>0</v>
      </c>
      <c r="E54" s="306" t="str">
        <f t="shared" si="4"/>
        <v/>
      </c>
      <c r="F54" s="273" t="str">
        <f t="shared" si="1"/>
        <v>否</v>
      </c>
      <c r="G54" s="152" t="str">
        <f t="shared" si="2"/>
        <v>项</v>
      </c>
    </row>
    <row r="55" ht="36" customHeight="1" spans="1:7">
      <c r="A55" s="442">
        <v>2010507</v>
      </c>
      <c r="B55" s="302" t="s">
        <v>173</v>
      </c>
      <c r="C55" s="344">
        <v>0</v>
      </c>
      <c r="D55" s="344">
        <v>65</v>
      </c>
      <c r="E55" s="306" t="str">
        <f t="shared" si="4"/>
        <v/>
      </c>
      <c r="F55" s="273" t="str">
        <f t="shared" si="1"/>
        <v>是</v>
      </c>
      <c r="G55" s="152" t="str">
        <f t="shared" si="2"/>
        <v>项</v>
      </c>
    </row>
    <row r="56" ht="36" customHeight="1" spans="1:7">
      <c r="A56" s="442">
        <v>2010508</v>
      </c>
      <c r="B56" s="302" t="s">
        <v>174</v>
      </c>
      <c r="C56" s="344">
        <v>0</v>
      </c>
      <c r="D56" s="344">
        <v>20</v>
      </c>
      <c r="E56" s="306" t="str">
        <f t="shared" si="4"/>
        <v/>
      </c>
      <c r="F56" s="273" t="str">
        <f t="shared" si="1"/>
        <v>是</v>
      </c>
      <c r="G56" s="152" t="str">
        <f t="shared" si="2"/>
        <v>项</v>
      </c>
    </row>
    <row r="57" ht="36" customHeight="1" spans="1:7">
      <c r="A57" s="442">
        <v>2010550</v>
      </c>
      <c r="B57" s="302" t="s">
        <v>148</v>
      </c>
      <c r="C57" s="344">
        <v>0</v>
      </c>
      <c r="D57" s="344">
        <v>0</v>
      </c>
      <c r="E57" s="306" t="str">
        <f t="shared" si="4"/>
        <v/>
      </c>
      <c r="F57" s="273" t="str">
        <f t="shared" si="1"/>
        <v>否</v>
      </c>
      <c r="G57" s="152" t="str">
        <f t="shared" si="2"/>
        <v>项</v>
      </c>
    </row>
    <row r="58" ht="36" customHeight="1" spans="1:7">
      <c r="A58" s="442">
        <v>2010599</v>
      </c>
      <c r="B58" s="302" t="s">
        <v>175</v>
      </c>
      <c r="C58" s="344">
        <v>0</v>
      </c>
      <c r="D58" s="344">
        <v>211</v>
      </c>
      <c r="E58" s="306" t="str">
        <f t="shared" si="4"/>
        <v/>
      </c>
      <c r="F58" s="273" t="str">
        <f t="shared" si="1"/>
        <v>是</v>
      </c>
      <c r="G58" s="152" t="str">
        <f t="shared" si="2"/>
        <v>项</v>
      </c>
    </row>
    <row r="59" ht="36" customHeight="1" spans="1:7">
      <c r="A59" s="441">
        <v>20106</v>
      </c>
      <c r="B59" s="298" t="s">
        <v>176</v>
      </c>
      <c r="C59" s="340">
        <v>730</v>
      </c>
      <c r="D59" s="340">
        <v>638</v>
      </c>
      <c r="E59" s="311">
        <f t="shared" si="4"/>
        <v>-0.126</v>
      </c>
      <c r="F59" s="273" t="str">
        <f t="shared" si="1"/>
        <v>是</v>
      </c>
      <c r="G59" s="152" t="str">
        <f t="shared" si="2"/>
        <v>款</v>
      </c>
    </row>
    <row r="60" ht="36" customHeight="1" spans="1:7">
      <c r="A60" s="442">
        <v>2010601</v>
      </c>
      <c r="B60" s="302" t="s">
        <v>139</v>
      </c>
      <c r="C60" s="344">
        <v>625</v>
      </c>
      <c r="D60" s="344">
        <v>638</v>
      </c>
      <c r="E60" s="306">
        <f t="shared" si="4"/>
        <v>0.021</v>
      </c>
      <c r="F60" s="273" t="str">
        <f t="shared" si="1"/>
        <v>是</v>
      </c>
      <c r="G60" s="152" t="str">
        <f t="shared" si="2"/>
        <v>项</v>
      </c>
    </row>
    <row r="61" ht="36" customHeight="1" spans="1:7">
      <c r="A61" s="442">
        <v>2010602</v>
      </c>
      <c r="B61" s="302" t="s">
        <v>140</v>
      </c>
      <c r="C61" s="344">
        <v>0</v>
      </c>
      <c r="D61" s="344">
        <v>0</v>
      </c>
      <c r="E61" s="306" t="str">
        <f t="shared" si="4"/>
        <v/>
      </c>
      <c r="F61" s="273" t="str">
        <f t="shared" si="1"/>
        <v>否</v>
      </c>
      <c r="G61" s="152" t="str">
        <f t="shared" si="2"/>
        <v>项</v>
      </c>
    </row>
    <row r="62" ht="36" customHeight="1" spans="1:7">
      <c r="A62" s="442">
        <v>2010603</v>
      </c>
      <c r="B62" s="302" t="s">
        <v>141</v>
      </c>
      <c r="C62" s="344">
        <v>0</v>
      </c>
      <c r="D62" s="344">
        <v>0</v>
      </c>
      <c r="E62" s="306" t="str">
        <f t="shared" ref="E62:E125" si="5">IF(C62&gt;0,D62/C62-1,IF(C62&lt;0,-(D62/C62-1),""))</f>
        <v/>
      </c>
      <c r="F62" s="273" t="str">
        <f t="shared" si="1"/>
        <v>否</v>
      </c>
      <c r="G62" s="152" t="str">
        <f t="shared" si="2"/>
        <v>项</v>
      </c>
    </row>
    <row r="63" ht="36" customHeight="1" spans="1:7">
      <c r="A63" s="442">
        <v>2010604</v>
      </c>
      <c r="B63" s="302" t="s">
        <v>177</v>
      </c>
      <c r="C63" s="344">
        <v>0</v>
      </c>
      <c r="D63" s="344">
        <v>0</v>
      </c>
      <c r="E63" s="306" t="str">
        <f t="shared" si="5"/>
        <v/>
      </c>
      <c r="F63" s="273" t="str">
        <f t="shared" si="1"/>
        <v>否</v>
      </c>
      <c r="G63" s="152" t="str">
        <f t="shared" si="2"/>
        <v>项</v>
      </c>
    </row>
    <row r="64" ht="36" customHeight="1" spans="1:7">
      <c r="A64" s="442">
        <v>2010605</v>
      </c>
      <c r="B64" s="302" t="s">
        <v>178</v>
      </c>
      <c r="C64" s="344">
        <v>0</v>
      </c>
      <c r="D64" s="344">
        <v>0</v>
      </c>
      <c r="E64" s="306" t="str">
        <f t="shared" si="5"/>
        <v/>
      </c>
      <c r="F64" s="273" t="str">
        <f t="shared" si="1"/>
        <v>否</v>
      </c>
      <c r="G64" s="152" t="str">
        <f t="shared" si="2"/>
        <v>项</v>
      </c>
    </row>
    <row r="65" ht="36" customHeight="1" spans="1:7">
      <c r="A65" s="442">
        <v>2010606</v>
      </c>
      <c r="B65" s="302" t="s">
        <v>179</v>
      </c>
      <c r="C65" s="344">
        <v>0</v>
      </c>
      <c r="D65" s="344">
        <v>0</v>
      </c>
      <c r="E65" s="306" t="str">
        <f t="shared" si="5"/>
        <v/>
      </c>
      <c r="F65" s="273" t="str">
        <f t="shared" si="1"/>
        <v>否</v>
      </c>
      <c r="G65" s="152" t="str">
        <f t="shared" si="2"/>
        <v>项</v>
      </c>
    </row>
    <row r="66" ht="36" customHeight="1" spans="1:7">
      <c r="A66" s="442">
        <v>2010607</v>
      </c>
      <c r="B66" s="302" t="s">
        <v>180</v>
      </c>
      <c r="C66" s="344">
        <v>0</v>
      </c>
      <c r="D66" s="344">
        <v>0</v>
      </c>
      <c r="E66" s="306" t="str">
        <f t="shared" si="5"/>
        <v/>
      </c>
      <c r="F66" s="273" t="str">
        <f t="shared" si="1"/>
        <v>否</v>
      </c>
      <c r="G66" s="152" t="str">
        <f t="shared" si="2"/>
        <v>项</v>
      </c>
    </row>
    <row r="67" ht="36" customHeight="1" spans="1:7">
      <c r="A67" s="442">
        <v>2010608</v>
      </c>
      <c r="B67" s="302" t="s">
        <v>181</v>
      </c>
      <c r="C67" s="344">
        <v>0</v>
      </c>
      <c r="D67" s="344">
        <v>0</v>
      </c>
      <c r="E67" s="306" t="str">
        <f t="shared" si="5"/>
        <v/>
      </c>
      <c r="F67" s="273" t="str">
        <f t="shared" si="1"/>
        <v>否</v>
      </c>
      <c r="G67" s="152" t="str">
        <f t="shared" si="2"/>
        <v>项</v>
      </c>
    </row>
    <row r="68" ht="36" customHeight="1" spans="1:7">
      <c r="A68" s="442">
        <v>2010650</v>
      </c>
      <c r="B68" s="302" t="s">
        <v>148</v>
      </c>
      <c r="C68" s="344">
        <v>105</v>
      </c>
      <c r="D68" s="344">
        <v>0</v>
      </c>
      <c r="E68" s="306">
        <f t="shared" si="5"/>
        <v>-1</v>
      </c>
      <c r="F68" s="273" t="str">
        <f t="shared" ref="F68:F131" si="6">IF(LEN(A68)=3,"是",IF(B68&lt;&gt;"",IF(SUM(C68:D68)&lt;&gt;0,"是","否"),"是"))</f>
        <v>是</v>
      </c>
      <c r="G68" s="152" t="str">
        <f t="shared" ref="G68:G131" si="7">IF(LEN(A68)=3,"类",IF(LEN(A68)=5,"款","项"))</f>
        <v>项</v>
      </c>
    </row>
    <row r="69" ht="36" customHeight="1" spans="1:7">
      <c r="A69" s="442">
        <v>2010699</v>
      </c>
      <c r="B69" s="302" t="s">
        <v>182</v>
      </c>
      <c r="C69" s="344">
        <v>0</v>
      </c>
      <c r="D69" s="344">
        <v>0</v>
      </c>
      <c r="E69" s="306" t="str">
        <f t="shared" si="5"/>
        <v/>
      </c>
      <c r="F69" s="273" t="str">
        <f t="shared" si="6"/>
        <v>否</v>
      </c>
      <c r="G69" s="152" t="str">
        <f t="shared" si="7"/>
        <v>项</v>
      </c>
    </row>
    <row r="70" ht="36" customHeight="1" spans="1:7">
      <c r="A70" s="441">
        <v>20107</v>
      </c>
      <c r="B70" s="298" t="s">
        <v>183</v>
      </c>
      <c r="C70" s="340">
        <v>300</v>
      </c>
      <c r="D70" s="340">
        <v>300</v>
      </c>
      <c r="E70" s="311">
        <f t="shared" si="5"/>
        <v>0</v>
      </c>
      <c r="F70" s="273" t="str">
        <f t="shared" si="6"/>
        <v>是</v>
      </c>
      <c r="G70" s="152" t="str">
        <f t="shared" si="7"/>
        <v>款</v>
      </c>
    </row>
    <row r="71" ht="36" customHeight="1" spans="1:7">
      <c r="A71" s="442">
        <v>2010701</v>
      </c>
      <c r="B71" s="302" t="s">
        <v>139</v>
      </c>
      <c r="C71" s="344">
        <v>150</v>
      </c>
      <c r="D71" s="344">
        <v>150</v>
      </c>
      <c r="E71" s="306">
        <f t="shared" si="5"/>
        <v>0</v>
      </c>
      <c r="F71" s="273" t="str">
        <f t="shared" si="6"/>
        <v>是</v>
      </c>
      <c r="G71" s="152" t="str">
        <f t="shared" si="7"/>
        <v>项</v>
      </c>
    </row>
    <row r="72" ht="36" customHeight="1" spans="1:7">
      <c r="A72" s="442">
        <v>2010702</v>
      </c>
      <c r="B72" s="302" t="s">
        <v>140</v>
      </c>
      <c r="C72" s="344">
        <v>0</v>
      </c>
      <c r="D72" s="344">
        <v>0</v>
      </c>
      <c r="E72" s="306" t="str">
        <f t="shared" si="5"/>
        <v/>
      </c>
      <c r="F72" s="273" t="str">
        <f t="shared" si="6"/>
        <v>否</v>
      </c>
      <c r="G72" s="152" t="str">
        <f t="shared" si="7"/>
        <v>项</v>
      </c>
    </row>
    <row r="73" ht="36" customHeight="1" spans="1:7">
      <c r="A73" s="442">
        <v>2010703</v>
      </c>
      <c r="B73" s="302" t="s">
        <v>141</v>
      </c>
      <c r="C73" s="344">
        <v>0</v>
      </c>
      <c r="D73" s="344">
        <v>0</v>
      </c>
      <c r="E73" s="306" t="str">
        <f t="shared" si="5"/>
        <v/>
      </c>
      <c r="F73" s="273" t="str">
        <f t="shared" si="6"/>
        <v>否</v>
      </c>
      <c r="G73" s="152" t="str">
        <f t="shared" si="7"/>
        <v>项</v>
      </c>
    </row>
    <row r="74" ht="36" customHeight="1" spans="1:7">
      <c r="A74" s="442">
        <v>2010704</v>
      </c>
      <c r="B74" s="302" t="s">
        <v>184</v>
      </c>
      <c r="C74" s="344">
        <v>0</v>
      </c>
      <c r="D74" s="344">
        <v>0</v>
      </c>
      <c r="E74" s="306" t="str">
        <f t="shared" si="5"/>
        <v/>
      </c>
      <c r="F74" s="273" t="str">
        <f t="shared" si="6"/>
        <v>否</v>
      </c>
      <c r="G74" s="152" t="str">
        <f t="shared" si="7"/>
        <v>项</v>
      </c>
    </row>
    <row r="75" ht="36" customHeight="1" spans="1:7">
      <c r="A75" s="442">
        <v>2010705</v>
      </c>
      <c r="B75" s="302" t="s">
        <v>185</v>
      </c>
      <c r="C75" s="344">
        <v>0</v>
      </c>
      <c r="D75" s="344">
        <v>0</v>
      </c>
      <c r="E75" s="306" t="str">
        <f t="shared" si="5"/>
        <v/>
      </c>
      <c r="F75" s="273" t="str">
        <f t="shared" si="6"/>
        <v>否</v>
      </c>
      <c r="G75" s="152" t="str">
        <f t="shared" si="7"/>
        <v>项</v>
      </c>
    </row>
    <row r="76" ht="36" customHeight="1" spans="1:7">
      <c r="A76" s="442">
        <v>2010706</v>
      </c>
      <c r="B76" s="302" t="s">
        <v>186</v>
      </c>
      <c r="C76" s="344">
        <v>0</v>
      </c>
      <c r="D76" s="344">
        <v>0</v>
      </c>
      <c r="E76" s="306" t="str">
        <f t="shared" si="5"/>
        <v/>
      </c>
      <c r="F76" s="273" t="str">
        <f t="shared" si="6"/>
        <v>否</v>
      </c>
      <c r="G76" s="152" t="str">
        <f t="shared" si="7"/>
        <v>项</v>
      </c>
    </row>
    <row r="77" ht="36" customHeight="1" spans="1:7">
      <c r="A77" s="442">
        <v>2010707</v>
      </c>
      <c r="B77" s="302" t="s">
        <v>187</v>
      </c>
      <c r="C77" s="344">
        <v>0</v>
      </c>
      <c r="D77" s="344">
        <v>0</v>
      </c>
      <c r="E77" s="306" t="str">
        <f t="shared" si="5"/>
        <v/>
      </c>
      <c r="F77" s="273" t="str">
        <f t="shared" si="6"/>
        <v>否</v>
      </c>
      <c r="G77" s="152" t="str">
        <f t="shared" si="7"/>
        <v>项</v>
      </c>
    </row>
    <row r="78" ht="36" customHeight="1" spans="1:7">
      <c r="A78" s="442">
        <v>2010708</v>
      </c>
      <c r="B78" s="302" t="s">
        <v>188</v>
      </c>
      <c r="C78" s="344">
        <v>0</v>
      </c>
      <c r="D78" s="344">
        <v>0</v>
      </c>
      <c r="E78" s="306" t="str">
        <f t="shared" si="5"/>
        <v/>
      </c>
      <c r="F78" s="273" t="str">
        <f t="shared" si="6"/>
        <v>否</v>
      </c>
      <c r="G78" s="152" t="str">
        <f t="shared" si="7"/>
        <v>项</v>
      </c>
    </row>
    <row r="79" ht="36" customHeight="1" spans="1:7">
      <c r="A79" s="442">
        <v>2010709</v>
      </c>
      <c r="B79" s="302" t="s">
        <v>180</v>
      </c>
      <c r="C79" s="344">
        <v>0</v>
      </c>
      <c r="D79" s="344">
        <v>0</v>
      </c>
      <c r="E79" s="306" t="str">
        <f t="shared" si="5"/>
        <v/>
      </c>
      <c r="F79" s="273" t="str">
        <f t="shared" si="6"/>
        <v>否</v>
      </c>
      <c r="G79" s="152" t="str">
        <f t="shared" si="7"/>
        <v>项</v>
      </c>
    </row>
    <row r="80" ht="36" customHeight="1" spans="1:7">
      <c r="A80" s="444">
        <v>2010710</v>
      </c>
      <c r="B80" s="302" t="s">
        <v>189</v>
      </c>
      <c r="C80" s="344">
        <v>0</v>
      </c>
      <c r="D80" s="344">
        <v>0</v>
      </c>
      <c r="E80" s="306" t="str">
        <f t="shared" si="5"/>
        <v/>
      </c>
      <c r="F80" s="273" t="str">
        <f t="shared" si="6"/>
        <v>否</v>
      </c>
      <c r="G80" s="152" t="str">
        <f t="shared" si="7"/>
        <v>项</v>
      </c>
    </row>
    <row r="81" ht="36" customHeight="1" spans="1:7">
      <c r="A81" s="442">
        <v>2010750</v>
      </c>
      <c r="B81" s="302" t="s">
        <v>148</v>
      </c>
      <c r="C81" s="344">
        <v>0</v>
      </c>
      <c r="D81" s="344">
        <v>0</v>
      </c>
      <c r="E81" s="306" t="str">
        <f t="shared" si="5"/>
        <v/>
      </c>
      <c r="F81" s="273" t="str">
        <f t="shared" si="6"/>
        <v>否</v>
      </c>
      <c r="G81" s="152" t="str">
        <f t="shared" si="7"/>
        <v>项</v>
      </c>
    </row>
    <row r="82" ht="36" customHeight="1" spans="1:7">
      <c r="A82" s="442">
        <v>2010799</v>
      </c>
      <c r="B82" s="302" t="s">
        <v>190</v>
      </c>
      <c r="C82" s="344">
        <v>150</v>
      </c>
      <c r="D82" s="344">
        <v>150</v>
      </c>
      <c r="E82" s="306">
        <f t="shared" si="5"/>
        <v>0</v>
      </c>
      <c r="F82" s="273" t="str">
        <f t="shared" si="6"/>
        <v>是</v>
      </c>
      <c r="G82" s="152" t="str">
        <f t="shared" si="7"/>
        <v>项</v>
      </c>
    </row>
    <row r="83" ht="36" customHeight="1" spans="1:7">
      <c r="A83" s="441">
        <v>20108</v>
      </c>
      <c r="B83" s="298" t="s">
        <v>191</v>
      </c>
      <c r="C83" s="340">
        <v>0</v>
      </c>
      <c r="D83" s="340">
        <v>0</v>
      </c>
      <c r="E83" s="311" t="str">
        <f t="shared" si="5"/>
        <v/>
      </c>
      <c r="F83" s="273" t="str">
        <f t="shared" si="6"/>
        <v>否</v>
      </c>
      <c r="G83" s="152" t="str">
        <f t="shared" si="7"/>
        <v>款</v>
      </c>
    </row>
    <row r="84" ht="36" customHeight="1" spans="1:7">
      <c r="A84" s="442">
        <v>2010801</v>
      </c>
      <c r="B84" s="302" t="s">
        <v>139</v>
      </c>
      <c r="C84" s="344">
        <v>0</v>
      </c>
      <c r="D84" s="344">
        <v>0</v>
      </c>
      <c r="E84" s="306" t="str">
        <f t="shared" si="5"/>
        <v/>
      </c>
      <c r="F84" s="273" t="str">
        <f t="shared" si="6"/>
        <v>否</v>
      </c>
      <c r="G84" s="152" t="str">
        <f t="shared" si="7"/>
        <v>项</v>
      </c>
    </row>
    <row r="85" ht="36" customHeight="1" spans="1:7">
      <c r="A85" s="442">
        <v>2010802</v>
      </c>
      <c r="B85" s="302" t="s">
        <v>140</v>
      </c>
      <c r="C85" s="344">
        <v>0</v>
      </c>
      <c r="D85" s="344">
        <v>0</v>
      </c>
      <c r="E85" s="306" t="str">
        <f t="shared" si="5"/>
        <v/>
      </c>
      <c r="F85" s="273" t="str">
        <f t="shared" si="6"/>
        <v>否</v>
      </c>
      <c r="G85" s="152" t="str">
        <f t="shared" si="7"/>
        <v>项</v>
      </c>
    </row>
    <row r="86" ht="36" customHeight="1" spans="1:7">
      <c r="A86" s="442">
        <v>2010803</v>
      </c>
      <c r="B86" s="302" t="s">
        <v>141</v>
      </c>
      <c r="C86" s="344">
        <v>0</v>
      </c>
      <c r="D86" s="344">
        <v>0</v>
      </c>
      <c r="E86" s="306" t="str">
        <f t="shared" si="5"/>
        <v/>
      </c>
      <c r="F86" s="273" t="str">
        <f t="shared" si="6"/>
        <v>否</v>
      </c>
      <c r="G86" s="152" t="str">
        <f t="shared" si="7"/>
        <v>项</v>
      </c>
    </row>
    <row r="87" ht="36" customHeight="1" spans="1:7">
      <c r="A87" s="442">
        <v>2010804</v>
      </c>
      <c r="B87" s="302" t="s">
        <v>192</v>
      </c>
      <c r="C87" s="344">
        <v>0</v>
      </c>
      <c r="D87" s="344">
        <v>0</v>
      </c>
      <c r="E87" s="306" t="str">
        <f t="shared" si="5"/>
        <v/>
      </c>
      <c r="F87" s="273" t="str">
        <f t="shared" si="6"/>
        <v>否</v>
      </c>
      <c r="G87" s="152" t="str">
        <f t="shared" si="7"/>
        <v>项</v>
      </c>
    </row>
    <row r="88" ht="36" customHeight="1" spans="1:7">
      <c r="A88" s="442">
        <v>2010805</v>
      </c>
      <c r="B88" s="302" t="s">
        <v>193</v>
      </c>
      <c r="C88" s="344">
        <v>0</v>
      </c>
      <c r="D88" s="344">
        <v>0</v>
      </c>
      <c r="E88" s="306" t="str">
        <f t="shared" si="5"/>
        <v/>
      </c>
      <c r="F88" s="273" t="str">
        <f t="shared" si="6"/>
        <v>否</v>
      </c>
      <c r="G88" s="152" t="str">
        <f t="shared" si="7"/>
        <v>项</v>
      </c>
    </row>
    <row r="89" ht="36" customHeight="1" spans="1:7">
      <c r="A89" s="442">
        <v>2010806</v>
      </c>
      <c r="B89" s="302" t="s">
        <v>180</v>
      </c>
      <c r="C89" s="344">
        <v>0</v>
      </c>
      <c r="D89" s="344">
        <v>0</v>
      </c>
      <c r="E89" s="306" t="str">
        <f t="shared" si="5"/>
        <v/>
      </c>
      <c r="F89" s="273" t="str">
        <f t="shared" si="6"/>
        <v>否</v>
      </c>
      <c r="G89" s="152" t="str">
        <f t="shared" si="7"/>
        <v>项</v>
      </c>
    </row>
    <row r="90" ht="36" customHeight="1" spans="1:7">
      <c r="A90" s="442">
        <v>2010850</v>
      </c>
      <c r="B90" s="302" t="s">
        <v>148</v>
      </c>
      <c r="C90" s="344">
        <v>0</v>
      </c>
      <c r="D90" s="344">
        <v>0</v>
      </c>
      <c r="E90" s="306" t="str">
        <f t="shared" si="5"/>
        <v/>
      </c>
      <c r="F90" s="273" t="str">
        <f t="shared" si="6"/>
        <v>否</v>
      </c>
      <c r="G90" s="152" t="str">
        <f t="shared" si="7"/>
        <v>项</v>
      </c>
    </row>
    <row r="91" ht="36" customHeight="1" spans="1:7">
      <c r="A91" s="442">
        <v>2010899</v>
      </c>
      <c r="B91" s="302" t="s">
        <v>194</v>
      </c>
      <c r="C91" s="344">
        <v>0</v>
      </c>
      <c r="D91" s="344">
        <v>0</v>
      </c>
      <c r="E91" s="306" t="str">
        <f t="shared" si="5"/>
        <v/>
      </c>
      <c r="F91" s="273" t="str">
        <f t="shared" si="6"/>
        <v>否</v>
      </c>
      <c r="G91" s="152" t="str">
        <f t="shared" si="7"/>
        <v>项</v>
      </c>
    </row>
    <row r="92" ht="36" customHeight="1" spans="1:7">
      <c r="A92" s="441">
        <v>20109</v>
      </c>
      <c r="B92" s="298" t="s">
        <v>195</v>
      </c>
      <c r="C92" s="340">
        <v>0</v>
      </c>
      <c r="D92" s="340">
        <v>0</v>
      </c>
      <c r="E92" s="311" t="str">
        <f t="shared" si="5"/>
        <v/>
      </c>
      <c r="F92" s="273" t="str">
        <f t="shared" si="6"/>
        <v>否</v>
      </c>
      <c r="G92" s="152" t="str">
        <f t="shared" si="7"/>
        <v>款</v>
      </c>
    </row>
    <row r="93" ht="36" customHeight="1" spans="1:7">
      <c r="A93" s="442">
        <v>2010901</v>
      </c>
      <c r="B93" s="302" t="s">
        <v>139</v>
      </c>
      <c r="C93" s="344">
        <v>0</v>
      </c>
      <c r="D93" s="344">
        <v>0</v>
      </c>
      <c r="E93" s="306" t="str">
        <f t="shared" si="5"/>
        <v/>
      </c>
      <c r="F93" s="273" t="str">
        <f t="shared" si="6"/>
        <v>否</v>
      </c>
      <c r="G93" s="152" t="str">
        <f t="shared" si="7"/>
        <v>项</v>
      </c>
    </row>
    <row r="94" ht="36" customHeight="1" spans="1:7">
      <c r="A94" s="442">
        <v>2010902</v>
      </c>
      <c r="B94" s="302" t="s">
        <v>140</v>
      </c>
      <c r="C94" s="344">
        <v>0</v>
      </c>
      <c r="D94" s="344">
        <v>0</v>
      </c>
      <c r="E94" s="306" t="str">
        <f t="shared" si="5"/>
        <v/>
      </c>
      <c r="F94" s="273" t="str">
        <f t="shared" si="6"/>
        <v>否</v>
      </c>
      <c r="G94" s="152" t="str">
        <f t="shared" si="7"/>
        <v>项</v>
      </c>
    </row>
    <row r="95" ht="36" customHeight="1" spans="1:7">
      <c r="A95" s="442">
        <v>2010903</v>
      </c>
      <c r="B95" s="302" t="s">
        <v>141</v>
      </c>
      <c r="C95" s="344">
        <v>0</v>
      </c>
      <c r="D95" s="344">
        <v>0</v>
      </c>
      <c r="E95" s="306" t="str">
        <f t="shared" si="5"/>
        <v/>
      </c>
      <c r="F95" s="273" t="str">
        <f t="shared" si="6"/>
        <v>否</v>
      </c>
      <c r="G95" s="152" t="str">
        <f t="shared" si="7"/>
        <v>项</v>
      </c>
    </row>
    <row r="96" ht="36" customHeight="1" spans="1:7">
      <c r="A96" s="442">
        <v>2010905</v>
      </c>
      <c r="B96" s="302" t="s">
        <v>196</v>
      </c>
      <c r="C96" s="344">
        <v>0</v>
      </c>
      <c r="D96" s="344">
        <v>0</v>
      </c>
      <c r="E96" s="306" t="str">
        <f t="shared" si="5"/>
        <v/>
      </c>
      <c r="F96" s="273" t="str">
        <f t="shared" si="6"/>
        <v>否</v>
      </c>
      <c r="G96" s="152" t="str">
        <f t="shared" si="7"/>
        <v>项</v>
      </c>
    </row>
    <row r="97" ht="36" customHeight="1" spans="1:7">
      <c r="A97" s="442">
        <v>2010907</v>
      </c>
      <c r="B97" s="302" t="s">
        <v>197</v>
      </c>
      <c r="C97" s="344">
        <v>0</v>
      </c>
      <c r="D97" s="344">
        <v>0</v>
      </c>
      <c r="E97" s="306" t="str">
        <f t="shared" si="5"/>
        <v/>
      </c>
      <c r="F97" s="273" t="str">
        <f t="shared" si="6"/>
        <v>否</v>
      </c>
      <c r="G97" s="152" t="str">
        <f t="shared" si="7"/>
        <v>项</v>
      </c>
    </row>
    <row r="98" ht="36" customHeight="1" spans="1:7">
      <c r="A98" s="442">
        <v>2010908</v>
      </c>
      <c r="B98" s="302" t="s">
        <v>180</v>
      </c>
      <c r="C98" s="344">
        <v>0</v>
      </c>
      <c r="D98" s="344">
        <v>0</v>
      </c>
      <c r="E98" s="306" t="str">
        <f t="shared" si="5"/>
        <v/>
      </c>
      <c r="F98" s="273" t="str">
        <f t="shared" si="6"/>
        <v>否</v>
      </c>
      <c r="G98" s="152" t="str">
        <f t="shared" si="7"/>
        <v>项</v>
      </c>
    </row>
    <row r="99" ht="36" customHeight="1" spans="1:7">
      <c r="A99" s="442">
        <v>2010909</v>
      </c>
      <c r="B99" s="302" t="s">
        <v>198</v>
      </c>
      <c r="C99" s="344">
        <v>0</v>
      </c>
      <c r="D99" s="344">
        <v>0</v>
      </c>
      <c r="E99" s="306" t="str">
        <f t="shared" si="5"/>
        <v/>
      </c>
      <c r="F99" s="273" t="str">
        <f t="shared" si="6"/>
        <v>否</v>
      </c>
      <c r="G99" s="152" t="str">
        <f t="shared" si="7"/>
        <v>项</v>
      </c>
    </row>
    <row r="100" ht="36" customHeight="1" spans="1:7">
      <c r="A100" s="442">
        <v>2010910</v>
      </c>
      <c r="B100" s="302" t="s">
        <v>199</v>
      </c>
      <c r="C100" s="344">
        <v>0</v>
      </c>
      <c r="D100" s="344">
        <v>0</v>
      </c>
      <c r="E100" s="306" t="str">
        <f t="shared" si="5"/>
        <v/>
      </c>
      <c r="F100" s="273" t="str">
        <f t="shared" si="6"/>
        <v>否</v>
      </c>
      <c r="G100" s="152" t="str">
        <f t="shared" si="7"/>
        <v>项</v>
      </c>
    </row>
    <row r="101" ht="36" customHeight="1" spans="1:7">
      <c r="A101" s="442">
        <v>2010911</v>
      </c>
      <c r="B101" s="302" t="s">
        <v>200</v>
      </c>
      <c r="C101" s="344">
        <v>0</v>
      </c>
      <c r="D101" s="344">
        <v>0</v>
      </c>
      <c r="E101" s="306" t="str">
        <f t="shared" si="5"/>
        <v/>
      </c>
      <c r="F101" s="273" t="str">
        <f t="shared" si="6"/>
        <v>否</v>
      </c>
      <c r="G101" s="152" t="str">
        <f t="shared" si="7"/>
        <v>项</v>
      </c>
    </row>
    <row r="102" ht="36" customHeight="1" spans="1:7">
      <c r="A102" s="442">
        <v>2010912</v>
      </c>
      <c r="B102" s="302" t="s">
        <v>201</v>
      </c>
      <c r="C102" s="344">
        <v>0</v>
      </c>
      <c r="D102" s="344">
        <v>0</v>
      </c>
      <c r="E102" s="306" t="str">
        <f t="shared" si="5"/>
        <v/>
      </c>
      <c r="F102" s="273" t="str">
        <f t="shared" si="6"/>
        <v>否</v>
      </c>
      <c r="G102" s="152" t="str">
        <f t="shared" si="7"/>
        <v>项</v>
      </c>
    </row>
    <row r="103" ht="36" customHeight="1" spans="1:7">
      <c r="A103" s="442">
        <v>2010950</v>
      </c>
      <c r="B103" s="302" t="s">
        <v>148</v>
      </c>
      <c r="C103" s="344">
        <v>0</v>
      </c>
      <c r="D103" s="344">
        <v>0</v>
      </c>
      <c r="E103" s="306" t="str">
        <f t="shared" si="5"/>
        <v/>
      </c>
      <c r="F103" s="273" t="str">
        <f t="shared" si="6"/>
        <v>否</v>
      </c>
      <c r="G103" s="152" t="str">
        <f t="shared" si="7"/>
        <v>项</v>
      </c>
    </row>
    <row r="104" ht="36" customHeight="1" spans="1:7">
      <c r="A104" s="442">
        <v>2010999</v>
      </c>
      <c r="B104" s="302" t="s">
        <v>202</v>
      </c>
      <c r="C104" s="344">
        <v>0</v>
      </c>
      <c r="D104" s="344">
        <v>0</v>
      </c>
      <c r="E104" s="306" t="str">
        <f t="shared" si="5"/>
        <v/>
      </c>
      <c r="F104" s="273" t="str">
        <f t="shared" si="6"/>
        <v>否</v>
      </c>
      <c r="G104" s="152" t="str">
        <f t="shared" si="7"/>
        <v>项</v>
      </c>
    </row>
    <row r="105" ht="36" customHeight="1" spans="1:7">
      <c r="A105" s="441">
        <v>20110</v>
      </c>
      <c r="B105" s="298" t="s">
        <v>203</v>
      </c>
      <c r="C105" s="340">
        <v>0</v>
      </c>
      <c r="D105" s="340">
        <v>0</v>
      </c>
      <c r="E105" s="311" t="str">
        <f t="shared" si="5"/>
        <v/>
      </c>
      <c r="F105" s="273" t="str">
        <f t="shared" si="6"/>
        <v>否</v>
      </c>
      <c r="G105" s="152" t="str">
        <f t="shared" si="7"/>
        <v>款</v>
      </c>
    </row>
    <row r="106" ht="36" customHeight="1" spans="1:7">
      <c r="A106" s="442">
        <v>2011001</v>
      </c>
      <c r="B106" s="302" t="s">
        <v>139</v>
      </c>
      <c r="C106" s="344">
        <v>0</v>
      </c>
      <c r="D106" s="344">
        <v>0</v>
      </c>
      <c r="E106" s="306" t="str">
        <f t="shared" si="5"/>
        <v/>
      </c>
      <c r="F106" s="273" t="str">
        <f t="shared" si="6"/>
        <v>否</v>
      </c>
      <c r="G106" s="152" t="str">
        <f t="shared" si="7"/>
        <v>项</v>
      </c>
    </row>
    <row r="107" ht="36" customHeight="1" spans="1:7">
      <c r="A107" s="442">
        <v>2011002</v>
      </c>
      <c r="B107" s="302" t="s">
        <v>140</v>
      </c>
      <c r="C107" s="344">
        <v>0</v>
      </c>
      <c r="D107" s="344">
        <v>0</v>
      </c>
      <c r="E107" s="306" t="str">
        <f t="shared" si="5"/>
        <v/>
      </c>
      <c r="F107" s="273" t="str">
        <f t="shared" si="6"/>
        <v>否</v>
      </c>
      <c r="G107" s="152" t="str">
        <f t="shared" si="7"/>
        <v>项</v>
      </c>
    </row>
    <row r="108" ht="36" customHeight="1" spans="1:7">
      <c r="A108" s="442">
        <v>2011003</v>
      </c>
      <c r="B108" s="302" t="s">
        <v>141</v>
      </c>
      <c r="C108" s="344">
        <v>0</v>
      </c>
      <c r="D108" s="344">
        <v>0</v>
      </c>
      <c r="E108" s="306" t="str">
        <f t="shared" si="5"/>
        <v/>
      </c>
      <c r="F108" s="273" t="str">
        <f t="shared" si="6"/>
        <v>否</v>
      </c>
      <c r="G108" s="152" t="str">
        <f t="shared" si="7"/>
        <v>项</v>
      </c>
    </row>
    <row r="109" ht="36" customHeight="1" spans="1:7">
      <c r="A109" s="442">
        <v>2011004</v>
      </c>
      <c r="B109" s="302" t="s">
        <v>204</v>
      </c>
      <c r="C109" s="344">
        <v>0</v>
      </c>
      <c r="D109" s="344">
        <v>0</v>
      </c>
      <c r="E109" s="306" t="str">
        <f t="shared" si="5"/>
        <v/>
      </c>
      <c r="F109" s="273" t="str">
        <f t="shared" si="6"/>
        <v>否</v>
      </c>
      <c r="G109" s="152" t="str">
        <f t="shared" si="7"/>
        <v>项</v>
      </c>
    </row>
    <row r="110" ht="36" customHeight="1" spans="1:7">
      <c r="A110" s="442">
        <v>2011005</v>
      </c>
      <c r="B110" s="302" t="s">
        <v>205</v>
      </c>
      <c r="C110" s="344">
        <v>0</v>
      </c>
      <c r="D110" s="344">
        <v>0</v>
      </c>
      <c r="E110" s="306" t="str">
        <f t="shared" si="5"/>
        <v/>
      </c>
      <c r="F110" s="273" t="str">
        <f t="shared" si="6"/>
        <v>否</v>
      </c>
      <c r="G110" s="152" t="str">
        <f t="shared" si="7"/>
        <v>项</v>
      </c>
    </row>
    <row r="111" ht="36" customHeight="1" spans="1:7">
      <c r="A111" s="442">
        <v>2011007</v>
      </c>
      <c r="B111" s="302" t="s">
        <v>206</v>
      </c>
      <c r="C111" s="344">
        <v>0</v>
      </c>
      <c r="D111" s="344">
        <v>0</v>
      </c>
      <c r="E111" s="306" t="str">
        <f t="shared" si="5"/>
        <v/>
      </c>
      <c r="F111" s="273" t="str">
        <f t="shared" si="6"/>
        <v>否</v>
      </c>
      <c r="G111" s="152" t="str">
        <f t="shared" si="7"/>
        <v>项</v>
      </c>
    </row>
    <row r="112" ht="36" customHeight="1" spans="1:7">
      <c r="A112" s="442">
        <v>2011008</v>
      </c>
      <c r="B112" s="302" t="s">
        <v>207</v>
      </c>
      <c r="C112" s="344">
        <v>0</v>
      </c>
      <c r="D112" s="344">
        <v>0</v>
      </c>
      <c r="E112" s="306" t="str">
        <f t="shared" si="5"/>
        <v/>
      </c>
      <c r="F112" s="273" t="str">
        <f t="shared" si="6"/>
        <v>否</v>
      </c>
      <c r="G112" s="152" t="str">
        <f t="shared" si="7"/>
        <v>项</v>
      </c>
    </row>
    <row r="113" ht="36" customHeight="1" spans="1:7">
      <c r="A113" s="442">
        <v>2011050</v>
      </c>
      <c r="B113" s="302" t="s">
        <v>148</v>
      </c>
      <c r="C113" s="344">
        <v>0</v>
      </c>
      <c r="D113" s="344">
        <v>0</v>
      </c>
      <c r="E113" s="306" t="str">
        <f t="shared" si="5"/>
        <v/>
      </c>
      <c r="F113" s="273" t="str">
        <f t="shared" si="6"/>
        <v>否</v>
      </c>
      <c r="G113" s="152" t="str">
        <f t="shared" si="7"/>
        <v>项</v>
      </c>
    </row>
    <row r="114" ht="36" customHeight="1" spans="1:7">
      <c r="A114" s="442">
        <v>2011099</v>
      </c>
      <c r="B114" s="302" t="s">
        <v>208</v>
      </c>
      <c r="C114" s="344">
        <v>0</v>
      </c>
      <c r="D114" s="344">
        <v>0</v>
      </c>
      <c r="E114" s="306" t="str">
        <f t="shared" si="5"/>
        <v/>
      </c>
      <c r="F114" s="273" t="str">
        <f t="shared" si="6"/>
        <v>否</v>
      </c>
      <c r="G114" s="152" t="str">
        <f t="shared" si="7"/>
        <v>项</v>
      </c>
    </row>
    <row r="115" ht="36" customHeight="1" spans="1:7">
      <c r="A115" s="441">
        <v>20111</v>
      </c>
      <c r="B115" s="298" t="s">
        <v>209</v>
      </c>
      <c r="C115" s="340">
        <v>1152</v>
      </c>
      <c r="D115" s="340">
        <v>1440</v>
      </c>
      <c r="E115" s="311">
        <f t="shared" si="5"/>
        <v>0.25</v>
      </c>
      <c r="F115" s="273" t="str">
        <f t="shared" si="6"/>
        <v>是</v>
      </c>
      <c r="G115" s="152" t="str">
        <f t="shared" si="7"/>
        <v>款</v>
      </c>
    </row>
    <row r="116" ht="36" customHeight="1" spans="1:7">
      <c r="A116" s="442">
        <v>2011101</v>
      </c>
      <c r="B116" s="302" t="s">
        <v>139</v>
      </c>
      <c r="C116" s="344">
        <v>1152</v>
      </c>
      <c r="D116" s="344">
        <v>1204</v>
      </c>
      <c r="E116" s="306">
        <f t="shared" si="5"/>
        <v>0.045</v>
      </c>
      <c r="F116" s="273" t="str">
        <f t="shared" si="6"/>
        <v>是</v>
      </c>
      <c r="G116" s="152" t="str">
        <f t="shared" si="7"/>
        <v>项</v>
      </c>
    </row>
    <row r="117" ht="36" customHeight="1" spans="1:7">
      <c r="A117" s="442">
        <v>2011102</v>
      </c>
      <c r="B117" s="302" t="s">
        <v>140</v>
      </c>
      <c r="C117" s="344">
        <v>0</v>
      </c>
      <c r="D117" s="344">
        <v>236</v>
      </c>
      <c r="E117" s="306" t="str">
        <f t="shared" si="5"/>
        <v/>
      </c>
      <c r="F117" s="273" t="str">
        <f t="shared" si="6"/>
        <v>是</v>
      </c>
      <c r="G117" s="152" t="str">
        <f t="shared" si="7"/>
        <v>项</v>
      </c>
    </row>
    <row r="118" ht="36" customHeight="1" spans="1:7">
      <c r="A118" s="442">
        <v>2011103</v>
      </c>
      <c r="B118" s="302" t="s">
        <v>141</v>
      </c>
      <c r="C118" s="344">
        <v>0</v>
      </c>
      <c r="D118" s="344">
        <v>0</v>
      </c>
      <c r="E118" s="306" t="str">
        <f t="shared" si="5"/>
        <v/>
      </c>
      <c r="F118" s="273" t="str">
        <f t="shared" si="6"/>
        <v>否</v>
      </c>
      <c r="G118" s="152" t="str">
        <f t="shared" si="7"/>
        <v>项</v>
      </c>
    </row>
    <row r="119" ht="36" customHeight="1" spans="1:7">
      <c r="A119" s="442">
        <v>2011104</v>
      </c>
      <c r="B119" s="302" t="s">
        <v>210</v>
      </c>
      <c r="C119" s="344">
        <v>0</v>
      </c>
      <c r="D119" s="344">
        <v>0</v>
      </c>
      <c r="E119" s="306" t="str">
        <f t="shared" si="5"/>
        <v/>
      </c>
      <c r="F119" s="273" t="str">
        <f t="shared" si="6"/>
        <v>否</v>
      </c>
      <c r="G119" s="152" t="str">
        <f t="shared" si="7"/>
        <v>项</v>
      </c>
    </row>
    <row r="120" ht="36" customHeight="1" spans="1:7">
      <c r="A120" s="442">
        <v>2011105</v>
      </c>
      <c r="B120" s="302" t="s">
        <v>211</v>
      </c>
      <c r="C120" s="344">
        <v>0</v>
      </c>
      <c r="D120" s="344">
        <v>0</v>
      </c>
      <c r="E120" s="306" t="str">
        <f t="shared" si="5"/>
        <v/>
      </c>
      <c r="F120" s="273" t="str">
        <f t="shared" si="6"/>
        <v>否</v>
      </c>
      <c r="G120" s="152" t="str">
        <f t="shared" si="7"/>
        <v>项</v>
      </c>
    </row>
    <row r="121" ht="36" customHeight="1" spans="1:7">
      <c r="A121" s="442">
        <v>2011106</v>
      </c>
      <c r="B121" s="302" t="s">
        <v>212</v>
      </c>
      <c r="C121" s="344">
        <v>0</v>
      </c>
      <c r="D121" s="344">
        <v>0</v>
      </c>
      <c r="E121" s="306" t="str">
        <f t="shared" si="5"/>
        <v/>
      </c>
      <c r="F121" s="273" t="str">
        <f t="shared" si="6"/>
        <v>否</v>
      </c>
      <c r="G121" s="152" t="str">
        <f t="shared" si="7"/>
        <v>项</v>
      </c>
    </row>
    <row r="122" ht="36" customHeight="1" spans="1:7">
      <c r="A122" s="442">
        <v>2011150</v>
      </c>
      <c r="B122" s="302" t="s">
        <v>148</v>
      </c>
      <c r="C122" s="344">
        <v>0</v>
      </c>
      <c r="D122" s="344">
        <v>0</v>
      </c>
      <c r="E122" s="306" t="str">
        <f t="shared" si="5"/>
        <v/>
      </c>
      <c r="F122" s="273" t="str">
        <f t="shared" si="6"/>
        <v>否</v>
      </c>
      <c r="G122" s="152" t="str">
        <f t="shared" si="7"/>
        <v>项</v>
      </c>
    </row>
    <row r="123" ht="36" customHeight="1" spans="1:7">
      <c r="A123" s="442">
        <v>2011199</v>
      </c>
      <c r="B123" s="302" t="s">
        <v>213</v>
      </c>
      <c r="C123" s="344">
        <v>0</v>
      </c>
      <c r="D123" s="344">
        <v>0</v>
      </c>
      <c r="E123" s="306" t="str">
        <f t="shared" si="5"/>
        <v/>
      </c>
      <c r="F123" s="273" t="str">
        <f t="shared" si="6"/>
        <v>否</v>
      </c>
      <c r="G123" s="152" t="str">
        <f t="shared" si="7"/>
        <v>项</v>
      </c>
    </row>
    <row r="124" ht="36" customHeight="1" spans="1:7">
      <c r="A124" s="441">
        <v>20113</v>
      </c>
      <c r="B124" s="298" t="s">
        <v>214</v>
      </c>
      <c r="C124" s="340">
        <v>400</v>
      </c>
      <c r="D124" s="340">
        <v>511</v>
      </c>
      <c r="E124" s="311">
        <f t="shared" si="5"/>
        <v>0.278</v>
      </c>
      <c r="F124" s="273" t="str">
        <f t="shared" si="6"/>
        <v>是</v>
      </c>
      <c r="G124" s="152" t="str">
        <f t="shared" si="7"/>
        <v>款</v>
      </c>
    </row>
    <row r="125" ht="36" customHeight="1" spans="1:7">
      <c r="A125" s="442">
        <v>2011301</v>
      </c>
      <c r="B125" s="302" t="s">
        <v>139</v>
      </c>
      <c r="C125" s="344">
        <v>399</v>
      </c>
      <c r="D125" s="344">
        <v>510</v>
      </c>
      <c r="E125" s="306">
        <f t="shared" si="5"/>
        <v>0.278</v>
      </c>
      <c r="F125" s="273" t="str">
        <f t="shared" si="6"/>
        <v>是</v>
      </c>
      <c r="G125" s="152" t="str">
        <f t="shared" si="7"/>
        <v>项</v>
      </c>
    </row>
    <row r="126" ht="36" customHeight="1" spans="1:7">
      <c r="A126" s="442">
        <v>2011302</v>
      </c>
      <c r="B126" s="302" t="s">
        <v>140</v>
      </c>
      <c r="C126" s="344">
        <v>1</v>
      </c>
      <c r="D126" s="344">
        <v>1</v>
      </c>
      <c r="E126" s="306">
        <f t="shared" ref="E126:E189" si="8">IF(C126&gt;0,D126/C126-1,IF(C126&lt;0,-(D126/C126-1),""))</f>
        <v>0</v>
      </c>
      <c r="F126" s="273" t="str">
        <f t="shared" si="6"/>
        <v>是</v>
      </c>
      <c r="G126" s="152" t="str">
        <f t="shared" si="7"/>
        <v>项</v>
      </c>
    </row>
    <row r="127" ht="36" customHeight="1" spans="1:7">
      <c r="A127" s="442">
        <v>2011303</v>
      </c>
      <c r="B127" s="302" t="s">
        <v>141</v>
      </c>
      <c r="C127" s="344">
        <v>0</v>
      </c>
      <c r="D127" s="344">
        <v>0</v>
      </c>
      <c r="E127" s="306" t="str">
        <f t="shared" si="8"/>
        <v/>
      </c>
      <c r="F127" s="273" t="str">
        <f t="shared" si="6"/>
        <v>否</v>
      </c>
      <c r="G127" s="152" t="str">
        <f t="shared" si="7"/>
        <v>项</v>
      </c>
    </row>
    <row r="128" ht="36" customHeight="1" spans="1:7">
      <c r="A128" s="442">
        <v>2011304</v>
      </c>
      <c r="B128" s="302" t="s">
        <v>215</v>
      </c>
      <c r="C128" s="344">
        <v>0</v>
      </c>
      <c r="D128" s="344">
        <v>0</v>
      </c>
      <c r="E128" s="306" t="str">
        <f t="shared" si="8"/>
        <v/>
      </c>
      <c r="F128" s="273" t="str">
        <f t="shared" si="6"/>
        <v>否</v>
      </c>
      <c r="G128" s="152" t="str">
        <f t="shared" si="7"/>
        <v>项</v>
      </c>
    </row>
    <row r="129" ht="36" customHeight="1" spans="1:7">
      <c r="A129" s="442">
        <v>2011305</v>
      </c>
      <c r="B129" s="302" t="s">
        <v>216</v>
      </c>
      <c r="C129" s="344">
        <v>0</v>
      </c>
      <c r="D129" s="344">
        <v>0</v>
      </c>
      <c r="E129" s="306" t="str">
        <f t="shared" si="8"/>
        <v/>
      </c>
      <c r="F129" s="273" t="str">
        <f t="shared" si="6"/>
        <v>否</v>
      </c>
      <c r="G129" s="152" t="str">
        <f t="shared" si="7"/>
        <v>项</v>
      </c>
    </row>
    <row r="130" ht="36" customHeight="1" spans="1:7">
      <c r="A130" s="442">
        <v>2011306</v>
      </c>
      <c r="B130" s="302" t="s">
        <v>217</v>
      </c>
      <c r="C130" s="344">
        <v>0</v>
      </c>
      <c r="D130" s="344">
        <v>0</v>
      </c>
      <c r="E130" s="306" t="str">
        <f t="shared" si="8"/>
        <v/>
      </c>
      <c r="F130" s="273" t="str">
        <f t="shared" si="6"/>
        <v>否</v>
      </c>
      <c r="G130" s="152" t="str">
        <f t="shared" si="7"/>
        <v>项</v>
      </c>
    </row>
    <row r="131" ht="36" customHeight="1" spans="1:7">
      <c r="A131" s="442">
        <v>2011307</v>
      </c>
      <c r="B131" s="302" t="s">
        <v>218</v>
      </c>
      <c r="C131" s="344">
        <v>0</v>
      </c>
      <c r="D131" s="344">
        <v>0</v>
      </c>
      <c r="E131" s="306" t="str">
        <f t="shared" si="8"/>
        <v/>
      </c>
      <c r="F131" s="273" t="str">
        <f t="shared" si="6"/>
        <v>否</v>
      </c>
      <c r="G131" s="152" t="str">
        <f t="shared" si="7"/>
        <v>项</v>
      </c>
    </row>
    <row r="132" ht="36" customHeight="1" spans="1:7">
      <c r="A132" s="442">
        <v>2011308</v>
      </c>
      <c r="B132" s="302" t="s">
        <v>219</v>
      </c>
      <c r="C132" s="344">
        <v>0</v>
      </c>
      <c r="D132" s="344">
        <v>0</v>
      </c>
      <c r="E132" s="306" t="str">
        <f t="shared" si="8"/>
        <v/>
      </c>
      <c r="F132" s="273" t="str">
        <f t="shared" ref="F132:F195" si="9">IF(LEN(A132)=3,"是",IF(B132&lt;&gt;"",IF(SUM(C132:D132)&lt;&gt;0,"是","否"),"是"))</f>
        <v>否</v>
      </c>
      <c r="G132" s="152" t="str">
        <f t="shared" ref="G132:G195" si="10">IF(LEN(A132)=3,"类",IF(LEN(A132)=5,"款","项"))</f>
        <v>项</v>
      </c>
    </row>
    <row r="133" ht="36" customHeight="1" spans="1:7">
      <c r="A133" s="442">
        <v>2011350</v>
      </c>
      <c r="B133" s="302" t="s">
        <v>148</v>
      </c>
      <c r="C133" s="344">
        <v>0</v>
      </c>
      <c r="D133" s="344">
        <v>0</v>
      </c>
      <c r="E133" s="306" t="str">
        <f t="shared" si="8"/>
        <v/>
      </c>
      <c r="F133" s="273" t="str">
        <f t="shared" si="9"/>
        <v>否</v>
      </c>
      <c r="G133" s="152" t="str">
        <f t="shared" si="10"/>
        <v>项</v>
      </c>
    </row>
    <row r="134" ht="36" customHeight="1" spans="1:7">
      <c r="A134" s="442">
        <v>2011399</v>
      </c>
      <c r="B134" s="302" t="s">
        <v>220</v>
      </c>
      <c r="C134" s="344">
        <v>0</v>
      </c>
      <c r="D134" s="344">
        <v>0</v>
      </c>
      <c r="E134" s="306" t="str">
        <f t="shared" si="8"/>
        <v/>
      </c>
      <c r="F134" s="273" t="str">
        <f t="shared" si="9"/>
        <v>否</v>
      </c>
      <c r="G134" s="152" t="str">
        <f t="shared" si="10"/>
        <v>项</v>
      </c>
    </row>
    <row r="135" ht="36" customHeight="1" spans="1:7">
      <c r="A135" s="441">
        <v>20114</v>
      </c>
      <c r="B135" s="298" t="s">
        <v>221</v>
      </c>
      <c r="C135" s="340">
        <v>0</v>
      </c>
      <c r="D135" s="340">
        <v>0</v>
      </c>
      <c r="E135" s="311" t="str">
        <f t="shared" si="8"/>
        <v/>
      </c>
      <c r="F135" s="273" t="str">
        <f t="shared" si="9"/>
        <v>否</v>
      </c>
      <c r="G135" s="152" t="str">
        <f t="shared" si="10"/>
        <v>款</v>
      </c>
    </row>
    <row r="136" ht="36" customHeight="1" spans="1:7">
      <c r="A136" s="442">
        <v>2011401</v>
      </c>
      <c r="B136" s="302" t="s">
        <v>139</v>
      </c>
      <c r="C136" s="344">
        <v>0</v>
      </c>
      <c r="D136" s="344">
        <v>0</v>
      </c>
      <c r="E136" s="306" t="str">
        <f t="shared" si="8"/>
        <v/>
      </c>
      <c r="F136" s="273" t="str">
        <f t="shared" si="9"/>
        <v>否</v>
      </c>
      <c r="G136" s="152" t="str">
        <f t="shared" si="10"/>
        <v>项</v>
      </c>
    </row>
    <row r="137" ht="36" customHeight="1" spans="1:7">
      <c r="A137" s="442">
        <v>2011402</v>
      </c>
      <c r="B137" s="302" t="s">
        <v>140</v>
      </c>
      <c r="C137" s="344">
        <v>0</v>
      </c>
      <c r="D137" s="344">
        <v>0</v>
      </c>
      <c r="E137" s="306" t="str">
        <f t="shared" si="8"/>
        <v/>
      </c>
      <c r="F137" s="273" t="str">
        <f t="shared" si="9"/>
        <v>否</v>
      </c>
      <c r="G137" s="152" t="str">
        <f t="shared" si="10"/>
        <v>项</v>
      </c>
    </row>
    <row r="138" ht="36" customHeight="1" spans="1:7">
      <c r="A138" s="442">
        <v>2011403</v>
      </c>
      <c r="B138" s="302" t="s">
        <v>141</v>
      </c>
      <c r="C138" s="344">
        <v>0</v>
      </c>
      <c r="D138" s="344">
        <v>0</v>
      </c>
      <c r="E138" s="306" t="str">
        <f t="shared" si="8"/>
        <v/>
      </c>
      <c r="F138" s="273" t="str">
        <f t="shared" si="9"/>
        <v>否</v>
      </c>
      <c r="G138" s="152" t="str">
        <f t="shared" si="10"/>
        <v>项</v>
      </c>
    </row>
    <row r="139" ht="36" customHeight="1" spans="1:7">
      <c r="A139" s="442">
        <v>2011404</v>
      </c>
      <c r="B139" s="302" t="s">
        <v>222</v>
      </c>
      <c r="C139" s="344">
        <v>0</v>
      </c>
      <c r="D139" s="344">
        <v>0</v>
      </c>
      <c r="E139" s="306" t="str">
        <f t="shared" si="8"/>
        <v/>
      </c>
      <c r="F139" s="273" t="str">
        <f t="shared" si="9"/>
        <v>否</v>
      </c>
      <c r="G139" s="152" t="str">
        <f t="shared" si="10"/>
        <v>项</v>
      </c>
    </row>
    <row r="140" ht="36" customHeight="1" spans="1:7">
      <c r="A140" s="442">
        <v>2011405</v>
      </c>
      <c r="B140" s="302" t="s">
        <v>223</v>
      </c>
      <c r="C140" s="344">
        <v>0</v>
      </c>
      <c r="D140" s="344">
        <v>0</v>
      </c>
      <c r="E140" s="306" t="str">
        <f t="shared" si="8"/>
        <v/>
      </c>
      <c r="F140" s="273" t="str">
        <f t="shared" si="9"/>
        <v>否</v>
      </c>
      <c r="G140" s="152" t="str">
        <f t="shared" si="10"/>
        <v>项</v>
      </c>
    </row>
    <row r="141" ht="36" customHeight="1" spans="1:7">
      <c r="A141" s="442">
        <v>2011406</v>
      </c>
      <c r="B141" s="302" t="s">
        <v>224</v>
      </c>
      <c r="C141" s="344">
        <v>0</v>
      </c>
      <c r="D141" s="344">
        <v>0</v>
      </c>
      <c r="E141" s="306" t="str">
        <f t="shared" si="8"/>
        <v/>
      </c>
      <c r="F141" s="273" t="str">
        <f t="shared" si="9"/>
        <v>否</v>
      </c>
      <c r="G141" s="152" t="str">
        <f t="shared" si="10"/>
        <v>项</v>
      </c>
    </row>
    <row r="142" ht="36" customHeight="1" spans="1:7">
      <c r="A142" s="442">
        <v>2011408</v>
      </c>
      <c r="B142" s="302" t="s">
        <v>225</v>
      </c>
      <c r="C142" s="344">
        <v>0</v>
      </c>
      <c r="D142" s="344">
        <v>0</v>
      </c>
      <c r="E142" s="306" t="str">
        <f t="shared" si="8"/>
        <v/>
      </c>
      <c r="F142" s="273" t="str">
        <f t="shared" si="9"/>
        <v>否</v>
      </c>
      <c r="G142" s="152" t="str">
        <f t="shared" si="10"/>
        <v>项</v>
      </c>
    </row>
    <row r="143" ht="36" customHeight="1" spans="1:7">
      <c r="A143" s="442">
        <v>2011409</v>
      </c>
      <c r="B143" s="302" t="s">
        <v>226</v>
      </c>
      <c r="C143" s="344">
        <v>0</v>
      </c>
      <c r="D143" s="344">
        <v>0</v>
      </c>
      <c r="E143" s="306" t="str">
        <f t="shared" si="8"/>
        <v/>
      </c>
      <c r="F143" s="273" t="str">
        <f t="shared" si="9"/>
        <v>否</v>
      </c>
      <c r="G143" s="152" t="str">
        <f t="shared" si="10"/>
        <v>项</v>
      </c>
    </row>
    <row r="144" ht="36" customHeight="1" spans="1:7">
      <c r="A144" s="442">
        <v>2011410</v>
      </c>
      <c r="B144" s="302" t="s">
        <v>227</v>
      </c>
      <c r="C144" s="344">
        <v>0</v>
      </c>
      <c r="D144" s="344">
        <v>0</v>
      </c>
      <c r="E144" s="306" t="str">
        <f t="shared" si="8"/>
        <v/>
      </c>
      <c r="F144" s="273" t="str">
        <f t="shared" si="9"/>
        <v>否</v>
      </c>
      <c r="G144" s="152" t="str">
        <f t="shared" si="10"/>
        <v>项</v>
      </c>
    </row>
    <row r="145" ht="36" customHeight="1" spans="1:7">
      <c r="A145" s="442">
        <v>2011411</v>
      </c>
      <c r="B145" s="302" t="s">
        <v>228</v>
      </c>
      <c r="C145" s="344">
        <v>0</v>
      </c>
      <c r="D145" s="344">
        <v>0</v>
      </c>
      <c r="E145" s="306" t="str">
        <f t="shared" si="8"/>
        <v/>
      </c>
      <c r="F145" s="273" t="str">
        <f t="shared" si="9"/>
        <v>否</v>
      </c>
      <c r="G145" s="152" t="str">
        <f t="shared" si="10"/>
        <v>项</v>
      </c>
    </row>
    <row r="146" ht="36" customHeight="1" spans="1:7">
      <c r="A146" s="442">
        <v>2011450</v>
      </c>
      <c r="B146" s="302" t="s">
        <v>148</v>
      </c>
      <c r="C146" s="344">
        <v>0</v>
      </c>
      <c r="D146" s="344">
        <v>0</v>
      </c>
      <c r="E146" s="306" t="str">
        <f t="shared" si="8"/>
        <v/>
      </c>
      <c r="F146" s="273" t="str">
        <f t="shared" si="9"/>
        <v>否</v>
      </c>
      <c r="G146" s="152" t="str">
        <f t="shared" si="10"/>
        <v>项</v>
      </c>
    </row>
    <row r="147" ht="36" customHeight="1" spans="1:7">
      <c r="A147" s="442">
        <v>2011499</v>
      </c>
      <c r="B147" s="302" t="s">
        <v>229</v>
      </c>
      <c r="C147" s="344">
        <v>0</v>
      </c>
      <c r="D147" s="344">
        <v>0</v>
      </c>
      <c r="E147" s="306" t="str">
        <f t="shared" si="8"/>
        <v/>
      </c>
      <c r="F147" s="273" t="str">
        <f t="shared" si="9"/>
        <v>否</v>
      </c>
      <c r="G147" s="152" t="str">
        <f t="shared" si="10"/>
        <v>项</v>
      </c>
    </row>
    <row r="148" ht="36" customHeight="1" spans="1:7">
      <c r="A148" s="441">
        <v>20123</v>
      </c>
      <c r="B148" s="298" t="s">
        <v>230</v>
      </c>
      <c r="C148" s="340">
        <v>0</v>
      </c>
      <c r="D148" s="340">
        <v>230</v>
      </c>
      <c r="E148" s="311" t="str">
        <f t="shared" si="8"/>
        <v/>
      </c>
      <c r="F148" s="273" t="str">
        <f t="shared" si="9"/>
        <v>是</v>
      </c>
      <c r="G148" s="152" t="str">
        <f t="shared" si="10"/>
        <v>款</v>
      </c>
    </row>
    <row r="149" ht="36" customHeight="1" spans="1:7">
      <c r="A149" s="442">
        <v>2012301</v>
      </c>
      <c r="B149" s="302" t="s">
        <v>139</v>
      </c>
      <c r="C149" s="344">
        <v>0</v>
      </c>
      <c r="D149" s="344">
        <v>0</v>
      </c>
      <c r="E149" s="306" t="str">
        <f t="shared" si="8"/>
        <v/>
      </c>
      <c r="F149" s="273" t="str">
        <f t="shared" si="9"/>
        <v>否</v>
      </c>
      <c r="G149" s="152" t="str">
        <f t="shared" si="10"/>
        <v>项</v>
      </c>
    </row>
    <row r="150" ht="36" customHeight="1" spans="1:7">
      <c r="A150" s="442">
        <v>2012302</v>
      </c>
      <c r="B150" s="302" t="s">
        <v>140</v>
      </c>
      <c r="C150" s="344">
        <v>0</v>
      </c>
      <c r="D150" s="344">
        <v>0</v>
      </c>
      <c r="E150" s="306" t="str">
        <f t="shared" si="8"/>
        <v/>
      </c>
      <c r="F150" s="273" t="str">
        <f t="shared" si="9"/>
        <v>否</v>
      </c>
      <c r="G150" s="152" t="str">
        <f t="shared" si="10"/>
        <v>项</v>
      </c>
    </row>
    <row r="151" ht="36" customHeight="1" spans="1:7">
      <c r="A151" s="442">
        <v>2012303</v>
      </c>
      <c r="B151" s="302" t="s">
        <v>141</v>
      </c>
      <c r="C151" s="344">
        <v>0</v>
      </c>
      <c r="D151" s="344">
        <v>0</v>
      </c>
      <c r="E151" s="306" t="str">
        <f t="shared" si="8"/>
        <v/>
      </c>
      <c r="F151" s="273" t="str">
        <f t="shared" si="9"/>
        <v>否</v>
      </c>
      <c r="G151" s="152" t="str">
        <f t="shared" si="10"/>
        <v>项</v>
      </c>
    </row>
    <row r="152" ht="36" customHeight="1" spans="1:7">
      <c r="A152" s="442">
        <v>2012304</v>
      </c>
      <c r="B152" s="302" t="s">
        <v>231</v>
      </c>
      <c r="C152" s="344">
        <v>0</v>
      </c>
      <c r="D152" s="344">
        <v>200</v>
      </c>
      <c r="E152" s="306" t="str">
        <f t="shared" si="8"/>
        <v/>
      </c>
      <c r="F152" s="273" t="str">
        <f t="shared" si="9"/>
        <v>是</v>
      </c>
      <c r="G152" s="152" t="str">
        <f t="shared" si="10"/>
        <v>项</v>
      </c>
    </row>
    <row r="153" ht="36" customHeight="1" spans="1:7">
      <c r="A153" s="442">
        <v>2012350</v>
      </c>
      <c r="B153" s="302" t="s">
        <v>148</v>
      </c>
      <c r="C153" s="344">
        <v>0</v>
      </c>
      <c r="D153" s="344">
        <v>0</v>
      </c>
      <c r="E153" s="306" t="str">
        <f t="shared" si="8"/>
        <v/>
      </c>
      <c r="F153" s="273" t="str">
        <f t="shared" si="9"/>
        <v>否</v>
      </c>
      <c r="G153" s="152" t="str">
        <f t="shared" si="10"/>
        <v>项</v>
      </c>
    </row>
    <row r="154" ht="36" customHeight="1" spans="1:7">
      <c r="A154" s="442">
        <v>2012399</v>
      </c>
      <c r="B154" s="302" t="s">
        <v>232</v>
      </c>
      <c r="C154" s="344">
        <v>0</v>
      </c>
      <c r="D154" s="344">
        <v>30</v>
      </c>
      <c r="E154" s="306" t="str">
        <f t="shared" si="8"/>
        <v/>
      </c>
      <c r="F154" s="273" t="str">
        <f t="shared" si="9"/>
        <v>是</v>
      </c>
      <c r="G154" s="152" t="str">
        <f t="shared" si="10"/>
        <v>项</v>
      </c>
    </row>
    <row r="155" ht="36" customHeight="1" spans="1:7">
      <c r="A155" s="441">
        <v>20125</v>
      </c>
      <c r="B155" s="298" t="s">
        <v>233</v>
      </c>
      <c r="C155" s="340">
        <v>0</v>
      </c>
      <c r="D155" s="340">
        <v>0</v>
      </c>
      <c r="E155" s="311" t="str">
        <f t="shared" si="8"/>
        <v/>
      </c>
      <c r="F155" s="273" t="str">
        <f t="shared" si="9"/>
        <v>否</v>
      </c>
      <c r="G155" s="152" t="str">
        <f t="shared" si="10"/>
        <v>款</v>
      </c>
    </row>
    <row r="156" ht="36" customHeight="1" spans="1:7">
      <c r="A156" s="442">
        <v>2012501</v>
      </c>
      <c r="B156" s="302" t="s">
        <v>139</v>
      </c>
      <c r="C156" s="344">
        <v>0</v>
      </c>
      <c r="D156" s="344">
        <v>0</v>
      </c>
      <c r="E156" s="306" t="str">
        <f t="shared" si="8"/>
        <v/>
      </c>
      <c r="F156" s="273" t="str">
        <f t="shared" si="9"/>
        <v>否</v>
      </c>
      <c r="G156" s="152" t="str">
        <f t="shared" si="10"/>
        <v>项</v>
      </c>
    </row>
    <row r="157" ht="36" customHeight="1" spans="1:7">
      <c r="A157" s="442">
        <v>2012502</v>
      </c>
      <c r="B157" s="302" t="s">
        <v>140</v>
      </c>
      <c r="C157" s="344">
        <v>0</v>
      </c>
      <c r="D157" s="344">
        <v>0</v>
      </c>
      <c r="E157" s="306" t="str">
        <f t="shared" si="8"/>
        <v/>
      </c>
      <c r="F157" s="273" t="str">
        <f t="shared" si="9"/>
        <v>否</v>
      </c>
      <c r="G157" s="152" t="str">
        <f t="shared" si="10"/>
        <v>项</v>
      </c>
    </row>
    <row r="158" ht="36" customHeight="1" spans="1:7">
      <c r="A158" s="442">
        <v>2012503</v>
      </c>
      <c r="B158" s="302" t="s">
        <v>141</v>
      </c>
      <c r="C158" s="344">
        <v>0</v>
      </c>
      <c r="D158" s="344">
        <v>0</v>
      </c>
      <c r="E158" s="306" t="str">
        <f t="shared" si="8"/>
        <v/>
      </c>
      <c r="F158" s="273" t="str">
        <f t="shared" si="9"/>
        <v>否</v>
      </c>
      <c r="G158" s="152" t="str">
        <f t="shared" si="10"/>
        <v>项</v>
      </c>
    </row>
    <row r="159" ht="36" customHeight="1" spans="1:7">
      <c r="A159" s="442">
        <v>2012504</v>
      </c>
      <c r="B159" s="302" t="s">
        <v>234</v>
      </c>
      <c r="C159" s="344">
        <v>0</v>
      </c>
      <c r="D159" s="344">
        <v>0</v>
      </c>
      <c r="E159" s="306" t="str">
        <f t="shared" si="8"/>
        <v/>
      </c>
      <c r="F159" s="273" t="str">
        <f t="shared" si="9"/>
        <v>否</v>
      </c>
      <c r="G159" s="152" t="str">
        <f t="shared" si="10"/>
        <v>项</v>
      </c>
    </row>
    <row r="160" ht="36" customHeight="1" spans="1:7">
      <c r="A160" s="442">
        <v>2012505</v>
      </c>
      <c r="B160" s="302" t="s">
        <v>235</v>
      </c>
      <c r="C160" s="344">
        <v>0</v>
      </c>
      <c r="D160" s="344">
        <v>0</v>
      </c>
      <c r="E160" s="306" t="str">
        <f t="shared" si="8"/>
        <v/>
      </c>
      <c r="F160" s="273" t="str">
        <f t="shared" si="9"/>
        <v>否</v>
      </c>
      <c r="G160" s="152" t="str">
        <f t="shared" si="10"/>
        <v>项</v>
      </c>
    </row>
    <row r="161" ht="36" customHeight="1" spans="1:7">
      <c r="A161" s="442">
        <v>2012550</v>
      </c>
      <c r="B161" s="302" t="s">
        <v>148</v>
      </c>
      <c r="C161" s="344">
        <v>0</v>
      </c>
      <c r="D161" s="344">
        <v>0</v>
      </c>
      <c r="E161" s="306" t="str">
        <f t="shared" si="8"/>
        <v/>
      </c>
      <c r="F161" s="273" t="str">
        <f t="shared" si="9"/>
        <v>否</v>
      </c>
      <c r="G161" s="152" t="str">
        <f t="shared" si="10"/>
        <v>项</v>
      </c>
    </row>
    <row r="162" ht="36" customHeight="1" spans="1:7">
      <c r="A162" s="442">
        <v>2012599</v>
      </c>
      <c r="B162" s="302" t="s">
        <v>236</v>
      </c>
      <c r="C162" s="344">
        <v>0</v>
      </c>
      <c r="D162" s="344">
        <v>0</v>
      </c>
      <c r="E162" s="306" t="str">
        <f t="shared" si="8"/>
        <v/>
      </c>
      <c r="F162" s="273" t="str">
        <f t="shared" si="9"/>
        <v>否</v>
      </c>
      <c r="G162" s="152" t="str">
        <f t="shared" si="10"/>
        <v>项</v>
      </c>
    </row>
    <row r="163" ht="36" customHeight="1" spans="1:7">
      <c r="A163" s="441">
        <v>20126</v>
      </c>
      <c r="B163" s="298" t="s">
        <v>237</v>
      </c>
      <c r="C163" s="340">
        <v>86</v>
      </c>
      <c r="D163" s="340">
        <v>86</v>
      </c>
      <c r="E163" s="311">
        <f t="shared" si="8"/>
        <v>0</v>
      </c>
      <c r="F163" s="273" t="str">
        <f t="shared" si="9"/>
        <v>是</v>
      </c>
      <c r="G163" s="152" t="str">
        <f t="shared" si="10"/>
        <v>款</v>
      </c>
    </row>
    <row r="164" ht="36" customHeight="1" spans="1:7">
      <c r="A164" s="442">
        <v>2012601</v>
      </c>
      <c r="B164" s="302" t="s">
        <v>139</v>
      </c>
      <c r="C164" s="344">
        <v>86</v>
      </c>
      <c r="D164" s="344">
        <v>86</v>
      </c>
      <c r="E164" s="306">
        <f t="shared" si="8"/>
        <v>0</v>
      </c>
      <c r="F164" s="273" t="str">
        <f t="shared" si="9"/>
        <v>是</v>
      </c>
      <c r="G164" s="152" t="str">
        <f t="shared" si="10"/>
        <v>项</v>
      </c>
    </row>
    <row r="165" ht="36" customHeight="1" spans="1:7">
      <c r="A165" s="442">
        <v>2012602</v>
      </c>
      <c r="B165" s="302" t="s">
        <v>140</v>
      </c>
      <c r="C165" s="344">
        <v>0</v>
      </c>
      <c r="D165" s="344">
        <v>0</v>
      </c>
      <c r="E165" s="306" t="str">
        <f t="shared" si="8"/>
        <v/>
      </c>
      <c r="F165" s="273" t="str">
        <f t="shared" si="9"/>
        <v>否</v>
      </c>
      <c r="G165" s="152" t="str">
        <f t="shared" si="10"/>
        <v>项</v>
      </c>
    </row>
    <row r="166" ht="36" customHeight="1" spans="1:7">
      <c r="A166" s="442">
        <v>2012603</v>
      </c>
      <c r="B166" s="302" t="s">
        <v>141</v>
      </c>
      <c r="C166" s="344">
        <v>0</v>
      </c>
      <c r="D166" s="344">
        <v>0</v>
      </c>
      <c r="E166" s="306" t="str">
        <f t="shared" si="8"/>
        <v/>
      </c>
      <c r="F166" s="273" t="str">
        <f t="shared" si="9"/>
        <v>否</v>
      </c>
      <c r="G166" s="152" t="str">
        <f t="shared" si="10"/>
        <v>项</v>
      </c>
    </row>
    <row r="167" ht="36" customHeight="1" spans="1:7">
      <c r="A167" s="442">
        <v>2012604</v>
      </c>
      <c r="B167" s="302" t="s">
        <v>238</v>
      </c>
      <c r="C167" s="344">
        <v>0</v>
      </c>
      <c r="D167" s="344">
        <v>0</v>
      </c>
      <c r="E167" s="306" t="str">
        <f t="shared" si="8"/>
        <v/>
      </c>
      <c r="F167" s="273" t="str">
        <f t="shared" si="9"/>
        <v>否</v>
      </c>
      <c r="G167" s="152" t="str">
        <f t="shared" si="10"/>
        <v>项</v>
      </c>
    </row>
    <row r="168" ht="36" customHeight="1" spans="1:7">
      <c r="A168" s="442">
        <v>2012699</v>
      </c>
      <c r="B168" s="302" t="s">
        <v>239</v>
      </c>
      <c r="C168" s="344">
        <v>0</v>
      </c>
      <c r="D168" s="344">
        <v>0</v>
      </c>
      <c r="E168" s="306" t="str">
        <f t="shared" si="8"/>
        <v/>
      </c>
      <c r="F168" s="273" t="str">
        <f t="shared" si="9"/>
        <v>否</v>
      </c>
      <c r="G168" s="152" t="str">
        <f t="shared" si="10"/>
        <v>项</v>
      </c>
    </row>
    <row r="169" ht="36" customHeight="1" spans="1:7">
      <c r="A169" s="441">
        <v>20128</v>
      </c>
      <c r="B169" s="298" t="s">
        <v>240</v>
      </c>
      <c r="C169" s="340">
        <v>57</v>
      </c>
      <c r="D169" s="340">
        <v>55</v>
      </c>
      <c r="E169" s="311">
        <f t="shared" si="8"/>
        <v>-0.035</v>
      </c>
      <c r="F169" s="273" t="str">
        <f t="shared" si="9"/>
        <v>是</v>
      </c>
      <c r="G169" s="152" t="str">
        <f t="shared" si="10"/>
        <v>款</v>
      </c>
    </row>
    <row r="170" ht="36" customHeight="1" spans="1:7">
      <c r="A170" s="442">
        <v>2012801</v>
      </c>
      <c r="B170" s="302" t="s">
        <v>139</v>
      </c>
      <c r="C170" s="344">
        <v>57</v>
      </c>
      <c r="D170" s="344">
        <v>55</v>
      </c>
      <c r="E170" s="306">
        <f t="shared" si="8"/>
        <v>-0.035</v>
      </c>
      <c r="F170" s="273" t="str">
        <f t="shared" si="9"/>
        <v>是</v>
      </c>
      <c r="G170" s="152" t="str">
        <f t="shared" si="10"/>
        <v>项</v>
      </c>
    </row>
    <row r="171" ht="36" customHeight="1" spans="1:7">
      <c r="A171" s="442">
        <v>2012802</v>
      </c>
      <c r="B171" s="302" t="s">
        <v>140</v>
      </c>
      <c r="C171" s="344">
        <v>0</v>
      </c>
      <c r="D171" s="344">
        <v>0</v>
      </c>
      <c r="E171" s="306" t="str">
        <f t="shared" si="8"/>
        <v/>
      </c>
      <c r="F171" s="273" t="str">
        <f t="shared" si="9"/>
        <v>否</v>
      </c>
      <c r="G171" s="152" t="str">
        <f t="shared" si="10"/>
        <v>项</v>
      </c>
    </row>
    <row r="172" ht="36" customHeight="1" spans="1:7">
      <c r="A172" s="442">
        <v>2012803</v>
      </c>
      <c r="B172" s="302" t="s">
        <v>141</v>
      </c>
      <c r="C172" s="344">
        <v>0</v>
      </c>
      <c r="D172" s="344">
        <v>0</v>
      </c>
      <c r="E172" s="306" t="str">
        <f t="shared" si="8"/>
        <v/>
      </c>
      <c r="F172" s="273" t="str">
        <f t="shared" si="9"/>
        <v>否</v>
      </c>
      <c r="G172" s="152" t="str">
        <f t="shared" si="10"/>
        <v>项</v>
      </c>
    </row>
    <row r="173" ht="36" customHeight="1" spans="1:7">
      <c r="A173" s="442">
        <v>2012804</v>
      </c>
      <c r="B173" s="302" t="s">
        <v>153</v>
      </c>
      <c r="C173" s="344">
        <v>0</v>
      </c>
      <c r="D173" s="344">
        <v>0</v>
      </c>
      <c r="E173" s="306" t="str">
        <f t="shared" si="8"/>
        <v/>
      </c>
      <c r="F173" s="273" t="str">
        <f t="shared" si="9"/>
        <v>否</v>
      </c>
      <c r="G173" s="152" t="str">
        <f t="shared" si="10"/>
        <v>项</v>
      </c>
    </row>
    <row r="174" ht="36" customHeight="1" spans="1:7">
      <c r="A174" s="442">
        <v>2012850</v>
      </c>
      <c r="B174" s="302" t="s">
        <v>148</v>
      </c>
      <c r="C174" s="344">
        <v>0</v>
      </c>
      <c r="D174" s="344">
        <v>0</v>
      </c>
      <c r="E174" s="306" t="str">
        <f t="shared" si="8"/>
        <v/>
      </c>
      <c r="F174" s="273" t="str">
        <f t="shared" si="9"/>
        <v>否</v>
      </c>
      <c r="G174" s="152" t="str">
        <f t="shared" si="10"/>
        <v>项</v>
      </c>
    </row>
    <row r="175" ht="36" customHeight="1" spans="1:7">
      <c r="A175" s="442">
        <v>2012899</v>
      </c>
      <c r="B175" s="302" t="s">
        <v>241</v>
      </c>
      <c r="C175" s="344">
        <v>0</v>
      </c>
      <c r="D175" s="344">
        <v>0</v>
      </c>
      <c r="E175" s="306" t="str">
        <f t="shared" si="8"/>
        <v/>
      </c>
      <c r="F175" s="273" t="str">
        <f t="shared" si="9"/>
        <v>否</v>
      </c>
      <c r="G175" s="152" t="str">
        <f t="shared" si="10"/>
        <v>项</v>
      </c>
    </row>
    <row r="176" ht="36" customHeight="1" spans="1:7">
      <c r="A176" s="441">
        <v>20129</v>
      </c>
      <c r="B176" s="298" t="s">
        <v>242</v>
      </c>
      <c r="C176" s="340">
        <v>378</v>
      </c>
      <c r="D176" s="340">
        <v>383</v>
      </c>
      <c r="E176" s="311">
        <f t="shared" si="8"/>
        <v>0.013</v>
      </c>
      <c r="F176" s="273" t="str">
        <f t="shared" si="9"/>
        <v>是</v>
      </c>
      <c r="G176" s="152" t="str">
        <f t="shared" si="10"/>
        <v>款</v>
      </c>
    </row>
    <row r="177" ht="36" customHeight="1" spans="1:7">
      <c r="A177" s="442">
        <v>2012901</v>
      </c>
      <c r="B177" s="302" t="s">
        <v>139</v>
      </c>
      <c r="C177" s="344">
        <v>256</v>
      </c>
      <c r="D177" s="344">
        <v>279</v>
      </c>
      <c r="E177" s="306">
        <f t="shared" si="8"/>
        <v>0.09</v>
      </c>
      <c r="F177" s="273" t="str">
        <f t="shared" si="9"/>
        <v>是</v>
      </c>
      <c r="G177" s="152" t="str">
        <f t="shared" si="10"/>
        <v>项</v>
      </c>
    </row>
    <row r="178" ht="36" customHeight="1" spans="1:7">
      <c r="A178" s="442">
        <v>2012902</v>
      </c>
      <c r="B178" s="302" t="s">
        <v>140</v>
      </c>
      <c r="C178" s="344">
        <v>35</v>
      </c>
      <c r="D178" s="344">
        <v>16</v>
      </c>
      <c r="E178" s="306">
        <f t="shared" si="8"/>
        <v>-0.543</v>
      </c>
      <c r="F178" s="273" t="str">
        <f t="shared" si="9"/>
        <v>是</v>
      </c>
      <c r="G178" s="152" t="str">
        <f t="shared" si="10"/>
        <v>项</v>
      </c>
    </row>
    <row r="179" ht="36" customHeight="1" spans="1:7">
      <c r="A179" s="442">
        <v>2012903</v>
      </c>
      <c r="B179" s="302" t="s">
        <v>141</v>
      </c>
      <c r="C179" s="344">
        <v>0</v>
      </c>
      <c r="D179" s="344">
        <v>0</v>
      </c>
      <c r="E179" s="306" t="str">
        <f t="shared" si="8"/>
        <v/>
      </c>
      <c r="F179" s="273" t="str">
        <f t="shared" si="9"/>
        <v>否</v>
      </c>
      <c r="G179" s="152" t="str">
        <f t="shared" si="10"/>
        <v>项</v>
      </c>
    </row>
    <row r="180" ht="36" customHeight="1" spans="1:7">
      <c r="A180" s="445">
        <v>2012906</v>
      </c>
      <c r="B180" s="302" t="s">
        <v>243</v>
      </c>
      <c r="C180" s="344">
        <v>0</v>
      </c>
      <c r="D180" s="344">
        <v>0</v>
      </c>
      <c r="E180" s="306" t="str">
        <f t="shared" si="8"/>
        <v/>
      </c>
      <c r="F180" s="273" t="str">
        <f t="shared" si="9"/>
        <v>否</v>
      </c>
      <c r="G180" s="152" t="str">
        <f t="shared" si="10"/>
        <v>项</v>
      </c>
    </row>
    <row r="181" ht="36" customHeight="1" spans="1:7">
      <c r="A181" s="442">
        <v>2012950</v>
      </c>
      <c r="B181" s="302" t="s">
        <v>148</v>
      </c>
      <c r="C181" s="344">
        <v>44</v>
      </c>
      <c r="D181" s="344">
        <v>45</v>
      </c>
      <c r="E181" s="306">
        <f t="shared" si="8"/>
        <v>0.023</v>
      </c>
      <c r="F181" s="273" t="str">
        <f t="shared" si="9"/>
        <v>是</v>
      </c>
      <c r="G181" s="152" t="str">
        <f t="shared" si="10"/>
        <v>项</v>
      </c>
    </row>
    <row r="182" ht="36" customHeight="1" spans="1:7">
      <c r="A182" s="442">
        <v>2012999</v>
      </c>
      <c r="B182" s="302" t="s">
        <v>244</v>
      </c>
      <c r="C182" s="344">
        <v>43</v>
      </c>
      <c r="D182" s="344">
        <v>43</v>
      </c>
      <c r="E182" s="306">
        <f t="shared" si="8"/>
        <v>0</v>
      </c>
      <c r="F182" s="273" t="str">
        <f t="shared" si="9"/>
        <v>是</v>
      </c>
      <c r="G182" s="152" t="str">
        <f t="shared" si="10"/>
        <v>项</v>
      </c>
    </row>
    <row r="183" ht="36" customHeight="1" spans="1:7">
      <c r="A183" s="441">
        <v>20131</v>
      </c>
      <c r="B183" s="298" t="s">
        <v>245</v>
      </c>
      <c r="C183" s="340">
        <v>1281</v>
      </c>
      <c r="D183" s="340">
        <v>2087</v>
      </c>
      <c r="E183" s="311">
        <f t="shared" si="8"/>
        <v>0.629</v>
      </c>
      <c r="F183" s="273" t="str">
        <f t="shared" si="9"/>
        <v>是</v>
      </c>
      <c r="G183" s="152" t="str">
        <f t="shared" si="10"/>
        <v>款</v>
      </c>
    </row>
    <row r="184" ht="36" customHeight="1" spans="1:7">
      <c r="A184" s="442">
        <v>2013101</v>
      </c>
      <c r="B184" s="302" t="s">
        <v>139</v>
      </c>
      <c r="C184" s="344">
        <v>1060</v>
      </c>
      <c r="D184" s="344">
        <v>1058</v>
      </c>
      <c r="E184" s="306">
        <f t="shared" si="8"/>
        <v>-0.002</v>
      </c>
      <c r="F184" s="273" t="str">
        <f t="shared" si="9"/>
        <v>是</v>
      </c>
      <c r="G184" s="152" t="str">
        <f t="shared" si="10"/>
        <v>项</v>
      </c>
    </row>
    <row r="185" ht="36" customHeight="1" spans="1:7">
      <c r="A185" s="442">
        <v>2013102</v>
      </c>
      <c r="B185" s="302" t="s">
        <v>140</v>
      </c>
      <c r="C185" s="344">
        <v>0</v>
      </c>
      <c r="D185" s="344">
        <v>59</v>
      </c>
      <c r="E185" s="306" t="str">
        <f t="shared" si="8"/>
        <v/>
      </c>
      <c r="F185" s="273" t="str">
        <f t="shared" si="9"/>
        <v>是</v>
      </c>
      <c r="G185" s="152" t="str">
        <f t="shared" si="10"/>
        <v>项</v>
      </c>
    </row>
    <row r="186" ht="36" customHeight="1" spans="1:7">
      <c r="A186" s="442">
        <v>2013103</v>
      </c>
      <c r="B186" s="302" t="s">
        <v>141</v>
      </c>
      <c r="C186" s="344">
        <v>0</v>
      </c>
      <c r="D186" s="344">
        <v>0</v>
      </c>
      <c r="E186" s="306" t="str">
        <f t="shared" si="8"/>
        <v/>
      </c>
      <c r="F186" s="273" t="str">
        <f t="shared" si="9"/>
        <v>否</v>
      </c>
      <c r="G186" s="152" t="str">
        <f t="shared" si="10"/>
        <v>项</v>
      </c>
    </row>
    <row r="187" ht="36" customHeight="1" spans="1:7">
      <c r="A187" s="442">
        <v>2013105</v>
      </c>
      <c r="B187" s="302" t="s">
        <v>246</v>
      </c>
      <c r="C187" s="344">
        <v>0</v>
      </c>
      <c r="D187" s="344">
        <v>95</v>
      </c>
      <c r="E187" s="306" t="str">
        <f t="shared" si="8"/>
        <v/>
      </c>
      <c r="F187" s="273" t="str">
        <f t="shared" si="9"/>
        <v>是</v>
      </c>
      <c r="G187" s="152" t="str">
        <f t="shared" si="10"/>
        <v>项</v>
      </c>
    </row>
    <row r="188" ht="36" customHeight="1" spans="1:7">
      <c r="A188" s="442">
        <v>2013150</v>
      </c>
      <c r="B188" s="302" t="s">
        <v>148</v>
      </c>
      <c r="C188" s="344">
        <v>221</v>
      </c>
      <c r="D188" s="344">
        <v>840</v>
      </c>
      <c r="E188" s="306">
        <f t="shared" si="8"/>
        <v>2.801</v>
      </c>
      <c r="F188" s="273" t="str">
        <f t="shared" si="9"/>
        <v>是</v>
      </c>
      <c r="G188" s="152" t="str">
        <f t="shared" si="10"/>
        <v>项</v>
      </c>
    </row>
    <row r="189" ht="36" customHeight="1" spans="1:7">
      <c r="A189" s="442">
        <v>2013199</v>
      </c>
      <c r="B189" s="302" t="s">
        <v>247</v>
      </c>
      <c r="C189" s="344">
        <v>0</v>
      </c>
      <c r="D189" s="344">
        <v>35</v>
      </c>
      <c r="E189" s="306" t="str">
        <f t="shared" si="8"/>
        <v/>
      </c>
      <c r="F189" s="273" t="str">
        <f t="shared" si="9"/>
        <v>是</v>
      </c>
      <c r="G189" s="152" t="str">
        <f t="shared" si="10"/>
        <v>项</v>
      </c>
    </row>
    <row r="190" ht="36" customHeight="1" spans="1:7">
      <c r="A190" s="441">
        <v>20132</v>
      </c>
      <c r="B190" s="298" t="s">
        <v>248</v>
      </c>
      <c r="C190" s="340">
        <v>408</v>
      </c>
      <c r="D190" s="340">
        <v>1096</v>
      </c>
      <c r="E190" s="311">
        <f t="shared" ref="E190:E253" si="11">IF(C190&gt;0,D190/C190-1,IF(C190&lt;0,-(D190/C190-1),""))</f>
        <v>1.686</v>
      </c>
      <c r="F190" s="273" t="str">
        <f t="shared" si="9"/>
        <v>是</v>
      </c>
      <c r="G190" s="152" t="str">
        <f t="shared" si="10"/>
        <v>款</v>
      </c>
    </row>
    <row r="191" ht="36" customHeight="1" spans="1:7">
      <c r="A191" s="442">
        <v>2013201</v>
      </c>
      <c r="B191" s="302" t="s">
        <v>139</v>
      </c>
      <c r="C191" s="344">
        <v>387</v>
      </c>
      <c r="D191" s="344">
        <v>392</v>
      </c>
      <c r="E191" s="306">
        <f t="shared" si="11"/>
        <v>0.013</v>
      </c>
      <c r="F191" s="273" t="str">
        <f t="shared" si="9"/>
        <v>是</v>
      </c>
      <c r="G191" s="152" t="str">
        <f t="shared" si="10"/>
        <v>项</v>
      </c>
    </row>
    <row r="192" ht="36" customHeight="1" spans="1:7">
      <c r="A192" s="442">
        <v>2013202</v>
      </c>
      <c r="B192" s="302" t="s">
        <v>140</v>
      </c>
      <c r="C192" s="344">
        <v>21</v>
      </c>
      <c r="D192" s="344">
        <v>704</v>
      </c>
      <c r="E192" s="306">
        <f t="shared" si="11"/>
        <v>32.524</v>
      </c>
      <c r="F192" s="273" t="str">
        <f t="shared" si="9"/>
        <v>是</v>
      </c>
      <c r="G192" s="152" t="str">
        <f t="shared" si="10"/>
        <v>项</v>
      </c>
    </row>
    <row r="193" ht="36" customHeight="1" spans="1:7">
      <c r="A193" s="442">
        <v>2013203</v>
      </c>
      <c r="B193" s="302" t="s">
        <v>141</v>
      </c>
      <c r="C193" s="344">
        <v>0</v>
      </c>
      <c r="D193" s="344">
        <v>0</v>
      </c>
      <c r="E193" s="306" t="str">
        <f t="shared" si="11"/>
        <v/>
      </c>
      <c r="F193" s="273" t="str">
        <f t="shared" si="9"/>
        <v>否</v>
      </c>
      <c r="G193" s="152" t="str">
        <f t="shared" si="10"/>
        <v>项</v>
      </c>
    </row>
    <row r="194" ht="36" customHeight="1" spans="1:7">
      <c r="A194" s="442">
        <v>2013204</v>
      </c>
      <c r="B194" s="302" t="s">
        <v>249</v>
      </c>
      <c r="C194" s="344">
        <v>0</v>
      </c>
      <c r="D194" s="344">
        <v>0</v>
      </c>
      <c r="E194" s="306" t="str">
        <f t="shared" si="11"/>
        <v/>
      </c>
      <c r="F194" s="273" t="str">
        <f t="shared" si="9"/>
        <v>否</v>
      </c>
      <c r="G194" s="152" t="str">
        <f t="shared" si="10"/>
        <v>项</v>
      </c>
    </row>
    <row r="195" ht="36" customHeight="1" spans="1:7">
      <c r="A195" s="442">
        <v>2013250</v>
      </c>
      <c r="B195" s="302" t="s">
        <v>148</v>
      </c>
      <c r="C195" s="344">
        <v>0</v>
      </c>
      <c r="D195" s="344">
        <v>0</v>
      </c>
      <c r="E195" s="306" t="str">
        <f t="shared" si="11"/>
        <v/>
      </c>
      <c r="F195" s="273" t="str">
        <f t="shared" si="9"/>
        <v>否</v>
      </c>
      <c r="G195" s="152" t="str">
        <f t="shared" si="10"/>
        <v>项</v>
      </c>
    </row>
    <row r="196" ht="36" customHeight="1" spans="1:7">
      <c r="A196" s="442">
        <v>2013299</v>
      </c>
      <c r="B196" s="302" t="s">
        <v>250</v>
      </c>
      <c r="C196" s="344">
        <v>0</v>
      </c>
      <c r="D196" s="344">
        <v>0</v>
      </c>
      <c r="E196" s="306" t="str">
        <f t="shared" si="11"/>
        <v/>
      </c>
      <c r="F196" s="273" t="str">
        <f t="shared" ref="F196:F259" si="12">IF(LEN(A196)=3,"是",IF(B196&lt;&gt;"",IF(SUM(C196:D196)&lt;&gt;0,"是","否"),"是"))</f>
        <v>否</v>
      </c>
      <c r="G196" s="152" t="str">
        <f t="shared" ref="G196:G259" si="13">IF(LEN(A196)=3,"类",IF(LEN(A196)=5,"款","项"))</f>
        <v>项</v>
      </c>
    </row>
    <row r="197" ht="36" customHeight="1" spans="1:7">
      <c r="A197" s="441">
        <v>20133</v>
      </c>
      <c r="B197" s="298" t="s">
        <v>251</v>
      </c>
      <c r="C197" s="340">
        <v>660</v>
      </c>
      <c r="D197" s="340">
        <v>885</v>
      </c>
      <c r="E197" s="311">
        <f t="shared" si="11"/>
        <v>0.341</v>
      </c>
      <c r="F197" s="273" t="str">
        <f t="shared" si="12"/>
        <v>是</v>
      </c>
      <c r="G197" s="152" t="str">
        <f t="shared" si="13"/>
        <v>款</v>
      </c>
    </row>
    <row r="198" ht="36" customHeight="1" spans="1:7">
      <c r="A198" s="442">
        <v>2013301</v>
      </c>
      <c r="B198" s="302" t="s">
        <v>139</v>
      </c>
      <c r="C198" s="344">
        <v>251</v>
      </c>
      <c r="D198" s="344">
        <v>217</v>
      </c>
      <c r="E198" s="306">
        <f t="shared" si="11"/>
        <v>-0.135</v>
      </c>
      <c r="F198" s="273" t="str">
        <f t="shared" si="12"/>
        <v>是</v>
      </c>
      <c r="G198" s="152" t="str">
        <f t="shared" si="13"/>
        <v>项</v>
      </c>
    </row>
    <row r="199" ht="36" customHeight="1" spans="1:7">
      <c r="A199" s="442">
        <v>2013302</v>
      </c>
      <c r="B199" s="302" t="s">
        <v>140</v>
      </c>
      <c r="C199" s="344">
        <v>0</v>
      </c>
      <c r="D199" s="344">
        <v>122</v>
      </c>
      <c r="E199" s="306" t="str">
        <f t="shared" si="11"/>
        <v/>
      </c>
      <c r="F199" s="273" t="str">
        <f t="shared" si="12"/>
        <v>是</v>
      </c>
      <c r="G199" s="152" t="str">
        <f t="shared" si="13"/>
        <v>项</v>
      </c>
    </row>
    <row r="200" ht="36" customHeight="1" spans="1:7">
      <c r="A200" s="442">
        <v>2013303</v>
      </c>
      <c r="B200" s="302" t="s">
        <v>141</v>
      </c>
      <c r="C200" s="344">
        <v>0</v>
      </c>
      <c r="D200" s="344">
        <v>0</v>
      </c>
      <c r="E200" s="306" t="str">
        <f t="shared" si="11"/>
        <v/>
      </c>
      <c r="F200" s="273" t="str">
        <f t="shared" si="12"/>
        <v>否</v>
      </c>
      <c r="G200" s="152" t="str">
        <f t="shared" si="13"/>
        <v>项</v>
      </c>
    </row>
    <row r="201" ht="36" customHeight="1" spans="1:7">
      <c r="A201" s="442">
        <v>2013304</v>
      </c>
      <c r="B201" s="302" t="s">
        <v>252</v>
      </c>
      <c r="C201" s="344">
        <v>0</v>
      </c>
      <c r="D201" s="344">
        <v>0</v>
      </c>
      <c r="E201" s="306" t="str">
        <f t="shared" si="11"/>
        <v/>
      </c>
      <c r="F201" s="273" t="str">
        <f t="shared" si="12"/>
        <v>否</v>
      </c>
      <c r="G201" s="152" t="str">
        <f t="shared" si="13"/>
        <v>项</v>
      </c>
    </row>
    <row r="202" ht="36" customHeight="1" spans="1:7">
      <c r="A202" s="442">
        <v>2013350</v>
      </c>
      <c r="B202" s="302" t="s">
        <v>148</v>
      </c>
      <c r="C202" s="344">
        <v>409</v>
      </c>
      <c r="D202" s="344">
        <v>398</v>
      </c>
      <c r="E202" s="306">
        <f t="shared" si="11"/>
        <v>-0.027</v>
      </c>
      <c r="F202" s="273" t="str">
        <f t="shared" si="12"/>
        <v>是</v>
      </c>
      <c r="G202" s="152" t="str">
        <f t="shared" si="13"/>
        <v>项</v>
      </c>
    </row>
    <row r="203" ht="36" customHeight="1" spans="1:7">
      <c r="A203" s="442">
        <v>2013399</v>
      </c>
      <c r="B203" s="302" t="s">
        <v>253</v>
      </c>
      <c r="C203" s="344">
        <v>0</v>
      </c>
      <c r="D203" s="344">
        <v>148</v>
      </c>
      <c r="E203" s="306" t="str">
        <f t="shared" si="11"/>
        <v/>
      </c>
      <c r="F203" s="273" t="str">
        <f t="shared" si="12"/>
        <v>是</v>
      </c>
      <c r="G203" s="152" t="str">
        <f t="shared" si="13"/>
        <v>项</v>
      </c>
    </row>
    <row r="204" ht="36" customHeight="1" spans="1:7">
      <c r="A204" s="441">
        <v>20134</v>
      </c>
      <c r="B204" s="298" t="s">
        <v>254</v>
      </c>
      <c r="C204" s="340">
        <v>193</v>
      </c>
      <c r="D204" s="340">
        <v>214</v>
      </c>
      <c r="E204" s="311">
        <f t="shared" si="11"/>
        <v>0.109</v>
      </c>
      <c r="F204" s="273" t="str">
        <f t="shared" si="12"/>
        <v>是</v>
      </c>
      <c r="G204" s="152" t="str">
        <f t="shared" si="13"/>
        <v>款</v>
      </c>
    </row>
    <row r="205" ht="36" customHeight="1" spans="1:7">
      <c r="A205" s="442">
        <v>2013401</v>
      </c>
      <c r="B205" s="302" t="s">
        <v>139</v>
      </c>
      <c r="C205" s="344">
        <v>193</v>
      </c>
      <c r="D205" s="344">
        <v>189</v>
      </c>
      <c r="E205" s="306">
        <f t="shared" si="11"/>
        <v>-0.021</v>
      </c>
      <c r="F205" s="273" t="str">
        <f t="shared" si="12"/>
        <v>是</v>
      </c>
      <c r="G205" s="152" t="str">
        <f t="shared" si="13"/>
        <v>项</v>
      </c>
    </row>
    <row r="206" ht="36" customHeight="1" spans="1:7">
      <c r="A206" s="442">
        <v>2013402</v>
      </c>
      <c r="B206" s="302" t="s">
        <v>140</v>
      </c>
      <c r="C206" s="344">
        <v>0</v>
      </c>
      <c r="D206" s="344">
        <v>15</v>
      </c>
      <c r="E206" s="306" t="str">
        <f t="shared" si="11"/>
        <v/>
      </c>
      <c r="F206" s="273" t="str">
        <f t="shared" si="12"/>
        <v>是</v>
      </c>
      <c r="G206" s="152" t="str">
        <f t="shared" si="13"/>
        <v>项</v>
      </c>
    </row>
    <row r="207" ht="36" customHeight="1" spans="1:7">
      <c r="A207" s="442">
        <v>2013403</v>
      </c>
      <c r="B207" s="302" t="s">
        <v>141</v>
      </c>
      <c r="C207" s="344">
        <v>0</v>
      </c>
      <c r="D207" s="344">
        <v>0</v>
      </c>
      <c r="E207" s="306" t="str">
        <f t="shared" si="11"/>
        <v/>
      </c>
      <c r="F207" s="273" t="str">
        <f t="shared" si="12"/>
        <v>否</v>
      </c>
      <c r="G207" s="152" t="str">
        <f t="shared" si="13"/>
        <v>项</v>
      </c>
    </row>
    <row r="208" ht="36" customHeight="1" spans="1:7">
      <c r="A208" s="442">
        <v>2013404</v>
      </c>
      <c r="B208" s="302" t="s">
        <v>255</v>
      </c>
      <c r="C208" s="344">
        <v>0</v>
      </c>
      <c r="D208" s="344">
        <v>10</v>
      </c>
      <c r="E208" s="306" t="str">
        <f t="shared" si="11"/>
        <v/>
      </c>
      <c r="F208" s="273" t="str">
        <f t="shared" si="12"/>
        <v>是</v>
      </c>
      <c r="G208" s="152" t="str">
        <f t="shared" si="13"/>
        <v>项</v>
      </c>
    </row>
    <row r="209" ht="36" customHeight="1" spans="1:7">
      <c r="A209" s="442">
        <v>2013405</v>
      </c>
      <c r="B209" s="302" t="s">
        <v>256</v>
      </c>
      <c r="C209" s="344">
        <v>0</v>
      </c>
      <c r="D209" s="344">
        <v>0</v>
      </c>
      <c r="E209" s="306" t="str">
        <f t="shared" si="11"/>
        <v/>
      </c>
      <c r="F209" s="273" t="str">
        <f t="shared" si="12"/>
        <v>否</v>
      </c>
      <c r="G209" s="152" t="str">
        <f t="shared" si="13"/>
        <v>项</v>
      </c>
    </row>
    <row r="210" ht="36" customHeight="1" spans="1:7">
      <c r="A210" s="442">
        <v>2013450</v>
      </c>
      <c r="B210" s="302" t="s">
        <v>148</v>
      </c>
      <c r="C210" s="344">
        <v>0</v>
      </c>
      <c r="D210" s="344">
        <v>0</v>
      </c>
      <c r="E210" s="306" t="str">
        <f t="shared" si="11"/>
        <v/>
      </c>
      <c r="F210" s="273" t="str">
        <f t="shared" si="12"/>
        <v>否</v>
      </c>
      <c r="G210" s="152" t="str">
        <f t="shared" si="13"/>
        <v>项</v>
      </c>
    </row>
    <row r="211" ht="36" customHeight="1" spans="1:7">
      <c r="A211" s="442">
        <v>2013499</v>
      </c>
      <c r="B211" s="302" t="s">
        <v>257</v>
      </c>
      <c r="C211" s="344">
        <v>0</v>
      </c>
      <c r="D211" s="344">
        <v>0</v>
      </c>
      <c r="E211" s="306" t="str">
        <f t="shared" si="11"/>
        <v/>
      </c>
      <c r="F211" s="273" t="str">
        <f t="shared" si="12"/>
        <v>否</v>
      </c>
      <c r="G211" s="152" t="str">
        <f t="shared" si="13"/>
        <v>项</v>
      </c>
    </row>
    <row r="212" ht="36" customHeight="1" spans="1:7">
      <c r="A212" s="441">
        <v>20135</v>
      </c>
      <c r="B212" s="298" t="s">
        <v>258</v>
      </c>
      <c r="C212" s="340">
        <v>0</v>
      </c>
      <c r="D212" s="340">
        <v>0</v>
      </c>
      <c r="E212" s="311" t="str">
        <f t="shared" si="11"/>
        <v/>
      </c>
      <c r="F212" s="273" t="str">
        <f t="shared" si="12"/>
        <v>否</v>
      </c>
      <c r="G212" s="152" t="str">
        <f t="shared" si="13"/>
        <v>款</v>
      </c>
    </row>
    <row r="213" ht="36" customHeight="1" spans="1:7">
      <c r="A213" s="442">
        <v>2013501</v>
      </c>
      <c r="B213" s="302" t="s">
        <v>139</v>
      </c>
      <c r="C213" s="344">
        <v>0</v>
      </c>
      <c r="D213" s="344">
        <v>0</v>
      </c>
      <c r="E213" s="306" t="str">
        <f t="shared" si="11"/>
        <v/>
      </c>
      <c r="F213" s="273" t="str">
        <f t="shared" si="12"/>
        <v>否</v>
      </c>
      <c r="G213" s="152" t="str">
        <f t="shared" si="13"/>
        <v>项</v>
      </c>
    </row>
    <row r="214" ht="36" customHeight="1" spans="1:7">
      <c r="A214" s="442">
        <v>2013502</v>
      </c>
      <c r="B214" s="302" t="s">
        <v>140</v>
      </c>
      <c r="C214" s="344">
        <v>0</v>
      </c>
      <c r="D214" s="344">
        <v>0</v>
      </c>
      <c r="E214" s="306" t="str">
        <f t="shared" si="11"/>
        <v/>
      </c>
      <c r="F214" s="273" t="str">
        <f t="shared" si="12"/>
        <v>否</v>
      </c>
      <c r="G214" s="152" t="str">
        <f t="shared" si="13"/>
        <v>项</v>
      </c>
    </row>
    <row r="215" ht="36" customHeight="1" spans="1:7">
      <c r="A215" s="442">
        <v>2013503</v>
      </c>
      <c r="B215" s="302" t="s">
        <v>141</v>
      </c>
      <c r="C215" s="344">
        <v>0</v>
      </c>
      <c r="D215" s="344">
        <v>0</v>
      </c>
      <c r="E215" s="306" t="str">
        <f t="shared" si="11"/>
        <v/>
      </c>
      <c r="F215" s="273" t="str">
        <f t="shared" si="12"/>
        <v>否</v>
      </c>
      <c r="G215" s="152" t="str">
        <f t="shared" si="13"/>
        <v>项</v>
      </c>
    </row>
    <row r="216" ht="36" customHeight="1" spans="1:7">
      <c r="A216" s="442">
        <v>2013550</v>
      </c>
      <c r="B216" s="302" t="s">
        <v>148</v>
      </c>
      <c r="C216" s="344">
        <v>0</v>
      </c>
      <c r="D216" s="344">
        <v>0</v>
      </c>
      <c r="E216" s="306" t="str">
        <f t="shared" si="11"/>
        <v/>
      </c>
      <c r="F216" s="273" t="str">
        <f t="shared" si="12"/>
        <v>否</v>
      </c>
      <c r="G216" s="152" t="str">
        <f t="shared" si="13"/>
        <v>项</v>
      </c>
    </row>
    <row r="217" ht="36" customHeight="1" spans="1:7">
      <c r="A217" s="442">
        <v>2013599</v>
      </c>
      <c r="B217" s="302" t="s">
        <v>259</v>
      </c>
      <c r="C217" s="344">
        <v>0</v>
      </c>
      <c r="D217" s="344">
        <v>0</v>
      </c>
      <c r="E217" s="306" t="str">
        <f t="shared" si="11"/>
        <v/>
      </c>
      <c r="F217" s="273" t="str">
        <f t="shared" si="12"/>
        <v>否</v>
      </c>
      <c r="G217" s="152" t="str">
        <f t="shared" si="13"/>
        <v>项</v>
      </c>
    </row>
    <row r="218" ht="36" customHeight="1" spans="1:7">
      <c r="A218" s="441">
        <v>20136</v>
      </c>
      <c r="B218" s="298" t="s">
        <v>260</v>
      </c>
      <c r="C218" s="340">
        <v>721</v>
      </c>
      <c r="D218" s="340">
        <v>666</v>
      </c>
      <c r="E218" s="311">
        <f t="shared" si="11"/>
        <v>-0.076</v>
      </c>
      <c r="F218" s="273" t="str">
        <f t="shared" si="12"/>
        <v>是</v>
      </c>
      <c r="G218" s="152" t="str">
        <f t="shared" si="13"/>
        <v>款</v>
      </c>
    </row>
    <row r="219" ht="36" customHeight="1" spans="1:7">
      <c r="A219" s="442">
        <v>2013601</v>
      </c>
      <c r="B219" s="302" t="s">
        <v>139</v>
      </c>
      <c r="C219" s="344">
        <v>465</v>
      </c>
      <c r="D219" s="344">
        <v>432</v>
      </c>
      <c r="E219" s="306">
        <f t="shared" si="11"/>
        <v>-0.071</v>
      </c>
      <c r="F219" s="273" t="str">
        <f t="shared" si="12"/>
        <v>是</v>
      </c>
      <c r="G219" s="152" t="str">
        <f t="shared" si="13"/>
        <v>项</v>
      </c>
    </row>
    <row r="220" ht="36" customHeight="1" spans="1:7">
      <c r="A220" s="442">
        <v>2013602</v>
      </c>
      <c r="B220" s="302" t="s">
        <v>140</v>
      </c>
      <c r="C220" s="344">
        <v>0</v>
      </c>
      <c r="D220" s="344">
        <v>144</v>
      </c>
      <c r="E220" s="306" t="str">
        <f t="shared" si="11"/>
        <v/>
      </c>
      <c r="F220" s="273" t="str">
        <f t="shared" si="12"/>
        <v>是</v>
      </c>
      <c r="G220" s="152" t="str">
        <f t="shared" si="13"/>
        <v>项</v>
      </c>
    </row>
    <row r="221" ht="36" customHeight="1" spans="1:7">
      <c r="A221" s="442">
        <v>2013603</v>
      </c>
      <c r="B221" s="302" t="s">
        <v>141</v>
      </c>
      <c r="C221" s="344">
        <v>0</v>
      </c>
      <c r="D221" s="344">
        <v>0</v>
      </c>
      <c r="E221" s="306" t="str">
        <f t="shared" si="11"/>
        <v/>
      </c>
      <c r="F221" s="273" t="str">
        <f t="shared" si="12"/>
        <v>否</v>
      </c>
      <c r="G221" s="152" t="str">
        <f t="shared" si="13"/>
        <v>项</v>
      </c>
    </row>
    <row r="222" ht="36" customHeight="1" spans="1:7">
      <c r="A222" s="442">
        <v>2013650</v>
      </c>
      <c r="B222" s="302" t="s">
        <v>148</v>
      </c>
      <c r="C222" s="344">
        <v>256</v>
      </c>
      <c r="D222" s="344">
        <v>90</v>
      </c>
      <c r="E222" s="306">
        <f t="shared" si="11"/>
        <v>-0.648</v>
      </c>
      <c r="F222" s="273" t="str">
        <f t="shared" si="12"/>
        <v>是</v>
      </c>
      <c r="G222" s="152" t="str">
        <f t="shared" si="13"/>
        <v>项</v>
      </c>
    </row>
    <row r="223" ht="36" customHeight="1" spans="1:7">
      <c r="A223" s="442">
        <v>2013699</v>
      </c>
      <c r="B223" s="302" t="s">
        <v>261</v>
      </c>
      <c r="C223" s="344">
        <v>0</v>
      </c>
      <c r="D223" s="344">
        <v>0</v>
      </c>
      <c r="E223" s="306" t="str">
        <f t="shared" si="11"/>
        <v/>
      </c>
      <c r="F223" s="273" t="str">
        <f t="shared" si="12"/>
        <v>否</v>
      </c>
      <c r="G223" s="152" t="str">
        <f t="shared" si="13"/>
        <v>项</v>
      </c>
    </row>
    <row r="224" ht="36" customHeight="1" spans="1:7">
      <c r="A224" s="441">
        <v>20137</v>
      </c>
      <c r="B224" s="298" t="s">
        <v>262</v>
      </c>
      <c r="C224" s="340">
        <v>0</v>
      </c>
      <c r="D224" s="340">
        <v>0</v>
      </c>
      <c r="E224" s="311" t="str">
        <f t="shared" si="11"/>
        <v/>
      </c>
      <c r="F224" s="273" t="str">
        <f t="shared" si="12"/>
        <v>否</v>
      </c>
      <c r="G224" s="152" t="str">
        <f t="shared" si="13"/>
        <v>款</v>
      </c>
    </row>
    <row r="225" ht="36" customHeight="1" spans="1:7">
      <c r="A225" s="442">
        <v>2013701</v>
      </c>
      <c r="B225" s="302" t="s">
        <v>139</v>
      </c>
      <c r="C225" s="344">
        <v>0</v>
      </c>
      <c r="D225" s="344">
        <v>0</v>
      </c>
      <c r="E225" s="306" t="str">
        <f t="shared" si="11"/>
        <v/>
      </c>
      <c r="F225" s="273" t="str">
        <f t="shared" si="12"/>
        <v>否</v>
      </c>
      <c r="G225" s="152" t="str">
        <f t="shared" si="13"/>
        <v>项</v>
      </c>
    </row>
    <row r="226" ht="36" customHeight="1" spans="1:7">
      <c r="A226" s="442">
        <v>2013702</v>
      </c>
      <c r="B226" s="302" t="s">
        <v>140</v>
      </c>
      <c r="C226" s="344">
        <v>0</v>
      </c>
      <c r="D226" s="344">
        <v>0</v>
      </c>
      <c r="E226" s="306" t="str">
        <f t="shared" si="11"/>
        <v/>
      </c>
      <c r="F226" s="273" t="str">
        <f t="shared" si="12"/>
        <v>否</v>
      </c>
      <c r="G226" s="152" t="str">
        <f t="shared" si="13"/>
        <v>项</v>
      </c>
    </row>
    <row r="227" ht="36" customHeight="1" spans="1:7">
      <c r="A227" s="442">
        <v>2013703</v>
      </c>
      <c r="B227" s="302" t="s">
        <v>141</v>
      </c>
      <c r="C227" s="344">
        <v>0</v>
      </c>
      <c r="D227" s="344">
        <v>0</v>
      </c>
      <c r="E227" s="306" t="str">
        <f t="shared" si="11"/>
        <v/>
      </c>
      <c r="F227" s="273" t="str">
        <f t="shared" si="12"/>
        <v>否</v>
      </c>
      <c r="G227" s="152" t="str">
        <f t="shared" si="13"/>
        <v>项</v>
      </c>
    </row>
    <row r="228" ht="36" customHeight="1" spans="1:7">
      <c r="A228" s="442">
        <v>2013704</v>
      </c>
      <c r="B228" s="302" t="s">
        <v>263</v>
      </c>
      <c r="C228" s="344">
        <v>0</v>
      </c>
      <c r="D228" s="344">
        <v>0</v>
      </c>
      <c r="E228" s="306" t="str">
        <f t="shared" si="11"/>
        <v/>
      </c>
      <c r="F228" s="273" t="str">
        <f t="shared" si="12"/>
        <v>否</v>
      </c>
      <c r="G228" s="152" t="str">
        <f t="shared" si="13"/>
        <v>项</v>
      </c>
    </row>
    <row r="229" ht="36" customHeight="1" spans="1:7">
      <c r="A229" s="442">
        <v>2013750</v>
      </c>
      <c r="B229" s="302" t="s">
        <v>148</v>
      </c>
      <c r="C229" s="344">
        <v>0</v>
      </c>
      <c r="D229" s="344">
        <v>0</v>
      </c>
      <c r="E229" s="306" t="str">
        <f t="shared" si="11"/>
        <v/>
      </c>
      <c r="F229" s="273" t="str">
        <f t="shared" si="12"/>
        <v>否</v>
      </c>
      <c r="G229" s="152" t="str">
        <f t="shared" si="13"/>
        <v>项</v>
      </c>
    </row>
    <row r="230" ht="36" customHeight="1" spans="1:7">
      <c r="A230" s="442">
        <v>2013799</v>
      </c>
      <c r="B230" s="302" t="s">
        <v>264</v>
      </c>
      <c r="C230" s="344">
        <v>0</v>
      </c>
      <c r="D230" s="344">
        <v>0</v>
      </c>
      <c r="E230" s="306" t="str">
        <f t="shared" si="11"/>
        <v/>
      </c>
      <c r="F230" s="273" t="str">
        <f t="shared" si="12"/>
        <v>否</v>
      </c>
      <c r="G230" s="152" t="str">
        <f t="shared" si="13"/>
        <v>项</v>
      </c>
    </row>
    <row r="231" ht="36" customHeight="1" spans="1:7">
      <c r="A231" s="441">
        <v>20138</v>
      </c>
      <c r="B231" s="298" t="s">
        <v>265</v>
      </c>
      <c r="C231" s="340">
        <v>909</v>
      </c>
      <c r="D231" s="340">
        <v>979</v>
      </c>
      <c r="E231" s="311">
        <f t="shared" si="11"/>
        <v>0.077</v>
      </c>
      <c r="F231" s="273" t="str">
        <f t="shared" si="12"/>
        <v>是</v>
      </c>
      <c r="G231" s="152" t="str">
        <f t="shared" si="13"/>
        <v>款</v>
      </c>
    </row>
    <row r="232" ht="36" customHeight="1" spans="1:7">
      <c r="A232" s="442">
        <v>2013801</v>
      </c>
      <c r="B232" s="302" t="s">
        <v>139</v>
      </c>
      <c r="C232" s="344">
        <v>875</v>
      </c>
      <c r="D232" s="344">
        <v>828</v>
      </c>
      <c r="E232" s="306">
        <f t="shared" si="11"/>
        <v>-0.054</v>
      </c>
      <c r="F232" s="273" t="str">
        <f t="shared" si="12"/>
        <v>是</v>
      </c>
      <c r="G232" s="152" t="str">
        <f t="shared" si="13"/>
        <v>项</v>
      </c>
    </row>
    <row r="233" ht="36" customHeight="1" spans="1:7">
      <c r="A233" s="442">
        <v>2013802</v>
      </c>
      <c r="B233" s="302" t="s">
        <v>140</v>
      </c>
      <c r="C233" s="344">
        <v>0</v>
      </c>
      <c r="D233" s="344">
        <v>0</v>
      </c>
      <c r="E233" s="306" t="str">
        <f t="shared" si="11"/>
        <v/>
      </c>
      <c r="F233" s="273" t="str">
        <f t="shared" si="12"/>
        <v>否</v>
      </c>
      <c r="G233" s="152" t="str">
        <f t="shared" si="13"/>
        <v>项</v>
      </c>
    </row>
    <row r="234" ht="36" customHeight="1" spans="1:7">
      <c r="A234" s="442">
        <v>2013803</v>
      </c>
      <c r="B234" s="302" t="s">
        <v>141</v>
      </c>
      <c r="C234" s="344">
        <v>0</v>
      </c>
      <c r="D234" s="344">
        <v>0</v>
      </c>
      <c r="E234" s="306" t="str">
        <f t="shared" si="11"/>
        <v/>
      </c>
      <c r="F234" s="273" t="str">
        <f t="shared" si="12"/>
        <v>否</v>
      </c>
      <c r="G234" s="152" t="str">
        <f t="shared" si="13"/>
        <v>项</v>
      </c>
    </row>
    <row r="235" ht="36" customHeight="1" spans="1:7">
      <c r="A235" s="442">
        <v>2013804</v>
      </c>
      <c r="B235" s="302" t="s">
        <v>266</v>
      </c>
      <c r="C235" s="344">
        <v>0</v>
      </c>
      <c r="D235" s="344">
        <v>0</v>
      </c>
      <c r="E235" s="306" t="str">
        <f t="shared" si="11"/>
        <v/>
      </c>
      <c r="F235" s="273" t="str">
        <f t="shared" si="12"/>
        <v>否</v>
      </c>
      <c r="G235" s="152" t="str">
        <f t="shared" si="13"/>
        <v>项</v>
      </c>
    </row>
    <row r="236" ht="36" customHeight="1" spans="1:7">
      <c r="A236" s="442">
        <v>2013805</v>
      </c>
      <c r="B236" s="302" t="s">
        <v>267</v>
      </c>
      <c r="C236" s="344">
        <v>0</v>
      </c>
      <c r="D236" s="344">
        <v>0</v>
      </c>
      <c r="E236" s="306" t="str">
        <f t="shared" si="11"/>
        <v/>
      </c>
      <c r="F236" s="273" t="str">
        <f t="shared" si="12"/>
        <v>否</v>
      </c>
      <c r="G236" s="152" t="str">
        <f t="shared" si="13"/>
        <v>项</v>
      </c>
    </row>
    <row r="237" ht="36" customHeight="1" spans="1:7">
      <c r="A237" s="442">
        <v>2013808</v>
      </c>
      <c r="B237" s="302" t="s">
        <v>180</v>
      </c>
      <c r="C237" s="344">
        <v>0</v>
      </c>
      <c r="D237" s="344">
        <v>0</v>
      </c>
      <c r="E237" s="306" t="str">
        <f t="shared" si="11"/>
        <v/>
      </c>
      <c r="F237" s="273" t="str">
        <f t="shared" si="12"/>
        <v>否</v>
      </c>
      <c r="G237" s="152" t="str">
        <f t="shared" si="13"/>
        <v>项</v>
      </c>
    </row>
    <row r="238" ht="36" customHeight="1" spans="1:7">
      <c r="A238" s="442">
        <v>2013810</v>
      </c>
      <c r="B238" s="302" t="s">
        <v>268</v>
      </c>
      <c r="C238" s="344">
        <v>0</v>
      </c>
      <c r="D238" s="344">
        <v>0</v>
      </c>
      <c r="E238" s="306" t="str">
        <f t="shared" si="11"/>
        <v/>
      </c>
      <c r="F238" s="273" t="str">
        <f t="shared" si="12"/>
        <v>否</v>
      </c>
      <c r="G238" s="152" t="str">
        <f t="shared" si="13"/>
        <v>项</v>
      </c>
    </row>
    <row r="239" ht="36" customHeight="1" spans="1:7">
      <c r="A239" s="442">
        <v>2013812</v>
      </c>
      <c r="B239" s="302" t="s">
        <v>269</v>
      </c>
      <c r="C239" s="344">
        <v>0</v>
      </c>
      <c r="D239" s="344">
        <v>0</v>
      </c>
      <c r="E239" s="306" t="str">
        <f t="shared" si="11"/>
        <v/>
      </c>
      <c r="F239" s="273" t="str">
        <f t="shared" si="12"/>
        <v>否</v>
      </c>
      <c r="G239" s="152" t="str">
        <f t="shared" si="13"/>
        <v>项</v>
      </c>
    </row>
    <row r="240" ht="36" customHeight="1" spans="1:7">
      <c r="A240" s="442">
        <v>2013813</v>
      </c>
      <c r="B240" s="302" t="s">
        <v>270</v>
      </c>
      <c r="C240" s="344">
        <v>0</v>
      </c>
      <c r="D240" s="344">
        <v>0</v>
      </c>
      <c r="E240" s="306" t="str">
        <f t="shared" si="11"/>
        <v/>
      </c>
      <c r="F240" s="273" t="str">
        <f t="shared" si="12"/>
        <v>否</v>
      </c>
      <c r="G240" s="152" t="str">
        <f t="shared" si="13"/>
        <v>项</v>
      </c>
    </row>
    <row r="241" ht="36" customHeight="1" spans="1:7">
      <c r="A241" s="442">
        <v>2013814</v>
      </c>
      <c r="B241" s="302" t="s">
        <v>271</v>
      </c>
      <c r="C241" s="344">
        <v>0</v>
      </c>
      <c r="D241" s="344">
        <v>0</v>
      </c>
      <c r="E241" s="306" t="str">
        <f t="shared" si="11"/>
        <v/>
      </c>
      <c r="F241" s="273" t="str">
        <f t="shared" si="12"/>
        <v>否</v>
      </c>
      <c r="G241" s="152" t="str">
        <f t="shared" si="13"/>
        <v>项</v>
      </c>
    </row>
    <row r="242" ht="36" customHeight="1" spans="1:7">
      <c r="A242" s="442">
        <v>2013815</v>
      </c>
      <c r="B242" s="302" t="s">
        <v>272</v>
      </c>
      <c r="C242" s="344">
        <v>0</v>
      </c>
      <c r="D242" s="344">
        <v>0</v>
      </c>
      <c r="E242" s="306" t="str">
        <f t="shared" si="11"/>
        <v/>
      </c>
      <c r="F242" s="273" t="str">
        <f t="shared" si="12"/>
        <v>否</v>
      </c>
      <c r="G242" s="152" t="str">
        <f t="shared" si="13"/>
        <v>项</v>
      </c>
    </row>
    <row r="243" ht="36" customHeight="1" spans="1:7">
      <c r="A243" s="442">
        <v>2013816</v>
      </c>
      <c r="B243" s="302" t="s">
        <v>273</v>
      </c>
      <c r="C243" s="344">
        <v>0</v>
      </c>
      <c r="D243" s="344">
        <v>20</v>
      </c>
      <c r="E243" s="306" t="str">
        <f t="shared" si="11"/>
        <v/>
      </c>
      <c r="F243" s="273" t="str">
        <f t="shared" si="12"/>
        <v>是</v>
      </c>
      <c r="G243" s="152" t="str">
        <f t="shared" si="13"/>
        <v>项</v>
      </c>
    </row>
    <row r="244" ht="36" customHeight="1" spans="1:7">
      <c r="A244" s="442">
        <v>2013850</v>
      </c>
      <c r="B244" s="302" t="s">
        <v>148</v>
      </c>
      <c r="C244" s="344">
        <v>0</v>
      </c>
      <c r="D244" s="344">
        <v>101</v>
      </c>
      <c r="E244" s="306" t="str">
        <f t="shared" si="11"/>
        <v/>
      </c>
      <c r="F244" s="273" t="str">
        <f t="shared" si="12"/>
        <v>是</v>
      </c>
      <c r="G244" s="152" t="str">
        <f t="shared" si="13"/>
        <v>项</v>
      </c>
    </row>
    <row r="245" ht="36" customHeight="1" spans="1:7">
      <c r="A245" s="442">
        <v>2013899</v>
      </c>
      <c r="B245" s="302" t="s">
        <v>274</v>
      </c>
      <c r="C245" s="344">
        <v>34</v>
      </c>
      <c r="D245" s="344">
        <v>30</v>
      </c>
      <c r="E245" s="306">
        <f t="shared" si="11"/>
        <v>-0.118</v>
      </c>
      <c r="F245" s="273" t="str">
        <f t="shared" si="12"/>
        <v>是</v>
      </c>
      <c r="G245" s="152" t="str">
        <f t="shared" si="13"/>
        <v>项</v>
      </c>
    </row>
    <row r="246" ht="36" customHeight="1" spans="1:7">
      <c r="A246" s="441">
        <v>20199</v>
      </c>
      <c r="B246" s="298" t="s">
        <v>275</v>
      </c>
      <c r="C246" s="340">
        <v>0</v>
      </c>
      <c r="D246" s="340">
        <v>0</v>
      </c>
      <c r="E246" s="311" t="str">
        <f t="shared" si="11"/>
        <v/>
      </c>
      <c r="F246" s="273" t="str">
        <f t="shared" si="12"/>
        <v>否</v>
      </c>
      <c r="G246" s="152" t="str">
        <f t="shared" si="13"/>
        <v>款</v>
      </c>
    </row>
    <row r="247" ht="36" customHeight="1" spans="1:7">
      <c r="A247" s="442">
        <v>2019901</v>
      </c>
      <c r="B247" s="302" t="s">
        <v>276</v>
      </c>
      <c r="C247" s="344">
        <v>0</v>
      </c>
      <c r="D247" s="344">
        <v>0</v>
      </c>
      <c r="E247" s="306" t="str">
        <f t="shared" si="11"/>
        <v/>
      </c>
      <c r="F247" s="273" t="str">
        <f t="shared" si="12"/>
        <v>否</v>
      </c>
      <c r="G247" s="152" t="str">
        <f t="shared" si="13"/>
        <v>项</v>
      </c>
    </row>
    <row r="248" ht="36" customHeight="1" spans="1:7">
      <c r="A248" s="442">
        <v>2019999</v>
      </c>
      <c r="B248" s="302" t="s">
        <v>277</v>
      </c>
      <c r="C248" s="344">
        <v>0</v>
      </c>
      <c r="D248" s="344">
        <v>0</v>
      </c>
      <c r="E248" s="306" t="str">
        <f t="shared" si="11"/>
        <v/>
      </c>
      <c r="F248" s="273" t="str">
        <f t="shared" si="12"/>
        <v>否</v>
      </c>
      <c r="G248" s="152" t="str">
        <f t="shared" si="13"/>
        <v>项</v>
      </c>
    </row>
    <row r="249" ht="36" customHeight="1" spans="1:7">
      <c r="A249" s="446" t="s">
        <v>278</v>
      </c>
      <c r="B249" s="447" t="s">
        <v>279</v>
      </c>
      <c r="C249" s="448">
        <v>0</v>
      </c>
      <c r="D249" s="448">
        <v>0</v>
      </c>
      <c r="E249" s="306" t="str">
        <f t="shared" si="11"/>
        <v/>
      </c>
      <c r="F249" s="273" t="str">
        <f t="shared" si="12"/>
        <v>否</v>
      </c>
      <c r="G249" s="152" t="str">
        <f t="shared" si="13"/>
        <v>项</v>
      </c>
    </row>
    <row r="250" ht="36" customHeight="1" spans="1:7">
      <c r="A250" s="441">
        <v>202</v>
      </c>
      <c r="B250" s="298" t="s">
        <v>73</v>
      </c>
      <c r="C250" s="340">
        <v>0</v>
      </c>
      <c r="D250" s="340">
        <v>0</v>
      </c>
      <c r="E250" s="311" t="str">
        <f t="shared" si="11"/>
        <v/>
      </c>
      <c r="F250" s="273" t="str">
        <f t="shared" si="12"/>
        <v>是</v>
      </c>
      <c r="G250" s="152" t="str">
        <f t="shared" si="13"/>
        <v>类</v>
      </c>
    </row>
    <row r="251" ht="36" customHeight="1" spans="1:7">
      <c r="A251" s="441">
        <v>20205</v>
      </c>
      <c r="B251" s="298" t="s">
        <v>280</v>
      </c>
      <c r="C251" s="340">
        <v>0</v>
      </c>
      <c r="D251" s="340">
        <v>0</v>
      </c>
      <c r="E251" s="311" t="str">
        <f t="shared" si="11"/>
        <v/>
      </c>
      <c r="F251" s="273" t="str">
        <f t="shared" si="12"/>
        <v>否</v>
      </c>
      <c r="G251" s="152" t="str">
        <f t="shared" si="13"/>
        <v>款</v>
      </c>
    </row>
    <row r="252" ht="36" customHeight="1" spans="1:7">
      <c r="A252" s="441">
        <v>20299</v>
      </c>
      <c r="B252" s="298" t="s">
        <v>281</v>
      </c>
      <c r="C252" s="340">
        <v>0</v>
      </c>
      <c r="D252" s="340">
        <v>0</v>
      </c>
      <c r="E252" s="311" t="str">
        <f t="shared" si="11"/>
        <v/>
      </c>
      <c r="F252" s="273" t="str">
        <f t="shared" si="12"/>
        <v>否</v>
      </c>
      <c r="G252" s="152" t="str">
        <f t="shared" si="13"/>
        <v>款</v>
      </c>
    </row>
    <row r="253" ht="36" customHeight="1" spans="1:7">
      <c r="A253" s="441">
        <v>203</v>
      </c>
      <c r="B253" s="298" t="s">
        <v>75</v>
      </c>
      <c r="C253" s="340">
        <v>0</v>
      </c>
      <c r="D253" s="340">
        <v>130</v>
      </c>
      <c r="E253" s="311" t="str">
        <f t="shared" si="11"/>
        <v/>
      </c>
      <c r="F253" s="273" t="str">
        <f t="shared" si="12"/>
        <v>是</v>
      </c>
      <c r="G253" s="152" t="str">
        <f t="shared" si="13"/>
        <v>类</v>
      </c>
    </row>
    <row r="254" ht="36" customHeight="1" spans="1:7">
      <c r="A254" s="449">
        <v>20301</v>
      </c>
      <c r="B254" s="298" t="s">
        <v>282</v>
      </c>
      <c r="C254" s="340">
        <v>0</v>
      </c>
      <c r="D254" s="340">
        <v>0</v>
      </c>
      <c r="E254" s="311" t="str">
        <f t="shared" ref="E254:E317" si="14">IF(C254&gt;0,D254/C254-1,IF(C254&lt;0,-(D254/C254-1),""))</f>
        <v/>
      </c>
      <c r="F254" s="273" t="str">
        <f t="shared" si="12"/>
        <v>否</v>
      </c>
      <c r="G254" s="152" t="str">
        <f t="shared" si="13"/>
        <v>款</v>
      </c>
    </row>
    <row r="255" ht="36" customHeight="1" spans="1:7">
      <c r="A255" s="450">
        <v>2030101</v>
      </c>
      <c r="B255" s="302" t="s">
        <v>283</v>
      </c>
      <c r="C255" s="344">
        <v>0</v>
      </c>
      <c r="D255" s="344">
        <v>0</v>
      </c>
      <c r="E255" s="306" t="str">
        <f t="shared" si="14"/>
        <v/>
      </c>
      <c r="F255" s="273" t="str">
        <f t="shared" si="12"/>
        <v>否</v>
      </c>
      <c r="G255" s="152" t="str">
        <f t="shared" si="13"/>
        <v>项</v>
      </c>
    </row>
    <row r="256" ht="36" customHeight="1" spans="1:7">
      <c r="A256" s="449">
        <v>20304</v>
      </c>
      <c r="B256" s="298" t="s">
        <v>284</v>
      </c>
      <c r="C256" s="340">
        <v>0</v>
      </c>
      <c r="D256" s="340">
        <v>0</v>
      </c>
      <c r="E256" s="311" t="str">
        <f t="shared" si="14"/>
        <v/>
      </c>
      <c r="F256" s="273" t="str">
        <f t="shared" si="12"/>
        <v>否</v>
      </c>
      <c r="G256" s="152" t="str">
        <f t="shared" si="13"/>
        <v>款</v>
      </c>
    </row>
    <row r="257" ht="36" customHeight="1" spans="1:7">
      <c r="A257" s="450">
        <v>2030401</v>
      </c>
      <c r="B257" s="302" t="s">
        <v>285</v>
      </c>
      <c r="C257" s="344">
        <v>0</v>
      </c>
      <c r="D257" s="344">
        <v>0</v>
      </c>
      <c r="E257" s="306" t="str">
        <f t="shared" si="14"/>
        <v/>
      </c>
      <c r="F257" s="273" t="str">
        <f t="shared" si="12"/>
        <v>否</v>
      </c>
      <c r="G257" s="152" t="str">
        <f t="shared" si="13"/>
        <v>项</v>
      </c>
    </row>
    <row r="258" ht="36" customHeight="1" spans="1:7">
      <c r="A258" s="449">
        <v>20305</v>
      </c>
      <c r="B258" s="298" t="s">
        <v>286</v>
      </c>
      <c r="C258" s="340">
        <v>0</v>
      </c>
      <c r="D258" s="340">
        <v>0</v>
      </c>
      <c r="E258" s="311" t="str">
        <f t="shared" si="14"/>
        <v/>
      </c>
      <c r="F258" s="273" t="str">
        <f t="shared" si="12"/>
        <v>否</v>
      </c>
      <c r="G258" s="152" t="str">
        <f t="shared" si="13"/>
        <v>款</v>
      </c>
    </row>
    <row r="259" ht="36" customHeight="1" spans="1:7">
      <c r="A259" s="450">
        <v>2030501</v>
      </c>
      <c r="B259" s="302" t="s">
        <v>287</v>
      </c>
      <c r="C259" s="344">
        <v>0</v>
      </c>
      <c r="D259" s="344">
        <v>0</v>
      </c>
      <c r="E259" s="306" t="str">
        <f t="shared" si="14"/>
        <v/>
      </c>
      <c r="F259" s="273" t="str">
        <f t="shared" si="12"/>
        <v>否</v>
      </c>
      <c r="G259" s="152" t="str">
        <f t="shared" si="13"/>
        <v>项</v>
      </c>
    </row>
    <row r="260" ht="36" customHeight="1" spans="1:7">
      <c r="A260" s="441">
        <v>20306</v>
      </c>
      <c r="B260" s="298" t="s">
        <v>288</v>
      </c>
      <c r="C260" s="340">
        <v>0</v>
      </c>
      <c r="D260" s="340">
        <v>130</v>
      </c>
      <c r="E260" s="311" t="str">
        <f t="shared" si="14"/>
        <v/>
      </c>
      <c r="F260" s="273" t="str">
        <f t="shared" ref="F260:F323" si="15">IF(LEN(A260)=3,"是",IF(B260&lt;&gt;"",IF(SUM(C260:D260)&lt;&gt;0,"是","否"),"是"))</f>
        <v>是</v>
      </c>
      <c r="G260" s="152" t="str">
        <f t="shared" ref="G260:G323" si="16">IF(LEN(A260)=3,"类",IF(LEN(A260)=5,"款","项"))</f>
        <v>款</v>
      </c>
    </row>
    <row r="261" ht="36" customHeight="1" spans="1:7">
      <c r="A261" s="442">
        <v>2030601</v>
      </c>
      <c r="B261" s="302" t="s">
        <v>289</v>
      </c>
      <c r="C261" s="344">
        <v>0</v>
      </c>
      <c r="D261" s="344">
        <v>74</v>
      </c>
      <c r="E261" s="306" t="str">
        <f t="shared" si="14"/>
        <v/>
      </c>
      <c r="F261" s="273" t="str">
        <f t="shared" si="15"/>
        <v>是</v>
      </c>
      <c r="G261" s="152" t="str">
        <f t="shared" si="16"/>
        <v>项</v>
      </c>
    </row>
    <row r="262" ht="36" customHeight="1" spans="1:7">
      <c r="A262" s="442">
        <v>2030602</v>
      </c>
      <c r="B262" s="302" t="s">
        <v>290</v>
      </c>
      <c r="C262" s="344">
        <v>0</v>
      </c>
      <c r="D262" s="344">
        <v>0</v>
      </c>
      <c r="E262" s="306" t="str">
        <f t="shared" si="14"/>
        <v/>
      </c>
      <c r="F262" s="273" t="str">
        <f t="shared" si="15"/>
        <v>否</v>
      </c>
      <c r="G262" s="152" t="str">
        <f t="shared" si="16"/>
        <v>项</v>
      </c>
    </row>
    <row r="263" ht="36" customHeight="1" spans="1:7">
      <c r="A263" s="442">
        <v>2030603</v>
      </c>
      <c r="B263" s="302" t="s">
        <v>291</v>
      </c>
      <c r="C263" s="344">
        <v>0</v>
      </c>
      <c r="D263" s="344">
        <v>0</v>
      </c>
      <c r="E263" s="306" t="str">
        <f t="shared" si="14"/>
        <v/>
      </c>
      <c r="F263" s="273" t="str">
        <f t="shared" si="15"/>
        <v>否</v>
      </c>
      <c r="G263" s="152" t="str">
        <f t="shared" si="16"/>
        <v>项</v>
      </c>
    </row>
    <row r="264" ht="36" customHeight="1" spans="1:7">
      <c r="A264" s="442">
        <v>2030604</v>
      </c>
      <c r="B264" s="302" t="s">
        <v>292</v>
      </c>
      <c r="C264" s="344">
        <v>0</v>
      </c>
      <c r="D264" s="344">
        <v>0</v>
      </c>
      <c r="E264" s="306" t="str">
        <f t="shared" si="14"/>
        <v/>
      </c>
      <c r="F264" s="273" t="str">
        <f t="shared" si="15"/>
        <v>否</v>
      </c>
      <c r="G264" s="152" t="str">
        <f t="shared" si="16"/>
        <v>项</v>
      </c>
    </row>
    <row r="265" ht="36" customHeight="1" spans="1:7">
      <c r="A265" s="442">
        <v>2030605</v>
      </c>
      <c r="B265" s="302" t="s">
        <v>293</v>
      </c>
      <c r="C265" s="344">
        <v>0</v>
      </c>
      <c r="D265" s="344">
        <v>0</v>
      </c>
      <c r="E265" s="306" t="str">
        <f t="shared" si="14"/>
        <v/>
      </c>
      <c r="F265" s="273" t="str">
        <f t="shared" si="15"/>
        <v>否</v>
      </c>
      <c r="G265" s="152" t="str">
        <f t="shared" si="16"/>
        <v>项</v>
      </c>
    </row>
    <row r="266" ht="36" customHeight="1" spans="1:7">
      <c r="A266" s="442">
        <v>2030606</v>
      </c>
      <c r="B266" s="302" t="s">
        <v>294</v>
      </c>
      <c r="C266" s="344">
        <v>0</v>
      </c>
      <c r="D266" s="344">
        <v>0</v>
      </c>
      <c r="E266" s="306" t="str">
        <f t="shared" si="14"/>
        <v/>
      </c>
      <c r="F266" s="273" t="str">
        <f t="shared" si="15"/>
        <v>否</v>
      </c>
      <c r="G266" s="152" t="str">
        <f t="shared" si="16"/>
        <v>项</v>
      </c>
    </row>
    <row r="267" ht="36" customHeight="1" spans="1:7">
      <c r="A267" s="442">
        <v>2030607</v>
      </c>
      <c r="B267" s="302" t="s">
        <v>295</v>
      </c>
      <c r="C267" s="344">
        <v>0</v>
      </c>
      <c r="D267" s="344">
        <v>56</v>
      </c>
      <c r="E267" s="306" t="str">
        <f t="shared" si="14"/>
        <v/>
      </c>
      <c r="F267" s="273" t="str">
        <f t="shared" si="15"/>
        <v>是</v>
      </c>
      <c r="G267" s="152" t="str">
        <f t="shared" si="16"/>
        <v>项</v>
      </c>
    </row>
    <row r="268" ht="36" customHeight="1" spans="1:7">
      <c r="A268" s="442">
        <v>2030608</v>
      </c>
      <c r="B268" s="302" t="s">
        <v>296</v>
      </c>
      <c r="C268" s="344">
        <v>0</v>
      </c>
      <c r="D268" s="344">
        <v>0</v>
      </c>
      <c r="E268" s="306" t="str">
        <f t="shared" si="14"/>
        <v/>
      </c>
      <c r="F268" s="273" t="str">
        <f t="shared" si="15"/>
        <v>否</v>
      </c>
      <c r="G268" s="152" t="str">
        <f t="shared" si="16"/>
        <v>项</v>
      </c>
    </row>
    <row r="269" ht="36" customHeight="1" spans="1:7">
      <c r="A269" s="442">
        <v>2030699</v>
      </c>
      <c r="B269" s="302" t="s">
        <v>297</v>
      </c>
      <c r="C269" s="344">
        <v>0</v>
      </c>
      <c r="D269" s="344">
        <v>0</v>
      </c>
      <c r="E269" s="306" t="str">
        <f t="shared" si="14"/>
        <v/>
      </c>
      <c r="F269" s="273" t="str">
        <f t="shared" si="15"/>
        <v>否</v>
      </c>
      <c r="G269" s="152" t="str">
        <f t="shared" si="16"/>
        <v>项</v>
      </c>
    </row>
    <row r="270" ht="36" customHeight="1" spans="1:7">
      <c r="A270" s="441">
        <v>20399</v>
      </c>
      <c r="B270" s="298" t="s">
        <v>298</v>
      </c>
      <c r="C270" s="340">
        <v>0</v>
      </c>
      <c r="D270" s="340">
        <v>0</v>
      </c>
      <c r="E270" s="311" t="str">
        <f t="shared" si="14"/>
        <v/>
      </c>
      <c r="F270" s="273" t="str">
        <f t="shared" si="15"/>
        <v>否</v>
      </c>
      <c r="G270" s="152" t="str">
        <f t="shared" si="16"/>
        <v>款</v>
      </c>
    </row>
    <row r="271" ht="36" customHeight="1" spans="1:7">
      <c r="A271" s="450">
        <v>2039999</v>
      </c>
      <c r="B271" s="302" t="s">
        <v>299</v>
      </c>
      <c r="C271" s="344">
        <v>0</v>
      </c>
      <c r="D271" s="344">
        <v>0</v>
      </c>
      <c r="E271" s="306" t="str">
        <f t="shared" si="14"/>
        <v/>
      </c>
      <c r="F271" s="273" t="str">
        <f t="shared" si="15"/>
        <v>否</v>
      </c>
      <c r="G271" s="152" t="str">
        <f t="shared" si="16"/>
        <v>项</v>
      </c>
    </row>
    <row r="272" ht="36" customHeight="1" spans="1:7">
      <c r="A272" s="446" t="s">
        <v>300</v>
      </c>
      <c r="B272" s="447" t="s">
        <v>279</v>
      </c>
      <c r="C272" s="448">
        <v>0</v>
      </c>
      <c r="D272" s="448">
        <v>0</v>
      </c>
      <c r="E272" s="306" t="str">
        <f t="shared" si="14"/>
        <v/>
      </c>
      <c r="F272" s="273" t="str">
        <f t="shared" si="15"/>
        <v>否</v>
      </c>
      <c r="G272" s="152" t="str">
        <f t="shared" si="16"/>
        <v>项</v>
      </c>
    </row>
    <row r="273" ht="36" customHeight="1" spans="1:7">
      <c r="A273" s="441">
        <v>204</v>
      </c>
      <c r="B273" s="298" t="s">
        <v>77</v>
      </c>
      <c r="C273" s="340">
        <v>6258</v>
      </c>
      <c r="D273" s="340">
        <v>6115</v>
      </c>
      <c r="E273" s="311">
        <f t="shared" si="14"/>
        <v>-0.023</v>
      </c>
      <c r="F273" s="273" t="str">
        <f t="shared" si="15"/>
        <v>是</v>
      </c>
      <c r="G273" s="152" t="str">
        <f t="shared" si="16"/>
        <v>类</v>
      </c>
    </row>
    <row r="274" ht="36" customHeight="1" spans="1:7">
      <c r="A274" s="441">
        <v>20401</v>
      </c>
      <c r="B274" s="298" t="s">
        <v>301</v>
      </c>
      <c r="C274" s="340">
        <v>0</v>
      </c>
      <c r="D274" s="340">
        <v>0</v>
      </c>
      <c r="E274" s="311" t="str">
        <f t="shared" si="14"/>
        <v/>
      </c>
      <c r="F274" s="273" t="str">
        <f t="shared" si="15"/>
        <v>否</v>
      </c>
      <c r="G274" s="152" t="str">
        <f t="shared" si="16"/>
        <v>款</v>
      </c>
    </row>
    <row r="275" ht="36" customHeight="1" spans="1:7">
      <c r="A275" s="442">
        <v>2040101</v>
      </c>
      <c r="B275" s="302" t="s">
        <v>302</v>
      </c>
      <c r="C275" s="344">
        <v>0</v>
      </c>
      <c r="D275" s="344">
        <v>0</v>
      </c>
      <c r="E275" s="306" t="str">
        <f t="shared" si="14"/>
        <v/>
      </c>
      <c r="F275" s="273" t="str">
        <f t="shared" si="15"/>
        <v>否</v>
      </c>
      <c r="G275" s="152" t="str">
        <f t="shared" si="16"/>
        <v>项</v>
      </c>
    </row>
    <row r="276" ht="36" customHeight="1" spans="1:7">
      <c r="A276" s="442">
        <v>2040199</v>
      </c>
      <c r="B276" s="302" t="s">
        <v>303</v>
      </c>
      <c r="C276" s="344">
        <v>0</v>
      </c>
      <c r="D276" s="344">
        <v>0</v>
      </c>
      <c r="E276" s="306" t="str">
        <f t="shared" si="14"/>
        <v/>
      </c>
      <c r="F276" s="273" t="str">
        <f t="shared" si="15"/>
        <v>否</v>
      </c>
      <c r="G276" s="152" t="str">
        <f t="shared" si="16"/>
        <v>项</v>
      </c>
    </row>
    <row r="277" ht="36" customHeight="1" spans="1:7">
      <c r="A277" s="441">
        <v>20402</v>
      </c>
      <c r="B277" s="298" t="s">
        <v>304</v>
      </c>
      <c r="C277" s="340">
        <v>5710</v>
      </c>
      <c r="D277" s="340">
        <v>5613</v>
      </c>
      <c r="E277" s="311">
        <f t="shared" si="14"/>
        <v>-0.017</v>
      </c>
      <c r="F277" s="273" t="str">
        <f t="shared" si="15"/>
        <v>是</v>
      </c>
      <c r="G277" s="152" t="str">
        <f t="shared" si="16"/>
        <v>款</v>
      </c>
    </row>
    <row r="278" ht="36" customHeight="1" spans="1:7">
      <c r="A278" s="442">
        <v>2040201</v>
      </c>
      <c r="B278" s="302" t="s">
        <v>139</v>
      </c>
      <c r="C278" s="344">
        <v>5305</v>
      </c>
      <c r="D278" s="344">
        <v>5226</v>
      </c>
      <c r="E278" s="306">
        <f t="shared" si="14"/>
        <v>-0.015</v>
      </c>
      <c r="F278" s="273" t="str">
        <f t="shared" si="15"/>
        <v>是</v>
      </c>
      <c r="G278" s="152" t="str">
        <f t="shared" si="16"/>
        <v>项</v>
      </c>
    </row>
    <row r="279" ht="36" customHeight="1" spans="1:7">
      <c r="A279" s="442">
        <v>2040202</v>
      </c>
      <c r="B279" s="302" t="s">
        <v>140</v>
      </c>
      <c r="C279" s="344">
        <v>0</v>
      </c>
      <c r="D279" s="344">
        <v>0</v>
      </c>
      <c r="E279" s="306" t="str">
        <f t="shared" si="14"/>
        <v/>
      </c>
      <c r="F279" s="273" t="str">
        <f t="shared" si="15"/>
        <v>否</v>
      </c>
      <c r="G279" s="152" t="str">
        <f t="shared" si="16"/>
        <v>项</v>
      </c>
    </row>
    <row r="280" ht="36" customHeight="1" spans="1:7">
      <c r="A280" s="442">
        <v>2040203</v>
      </c>
      <c r="B280" s="302" t="s">
        <v>141</v>
      </c>
      <c r="C280" s="344">
        <v>0</v>
      </c>
      <c r="D280" s="344">
        <v>0</v>
      </c>
      <c r="E280" s="306" t="str">
        <f t="shared" si="14"/>
        <v/>
      </c>
      <c r="F280" s="273" t="str">
        <f t="shared" si="15"/>
        <v>否</v>
      </c>
      <c r="G280" s="152" t="str">
        <f t="shared" si="16"/>
        <v>项</v>
      </c>
    </row>
    <row r="281" ht="36" customHeight="1" spans="1:7">
      <c r="A281" s="442">
        <v>2040219</v>
      </c>
      <c r="B281" s="302" t="s">
        <v>180</v>
      </c>
      <c r="C281" s="344">
        <v>0</v>
      </c>
      <c r="D281" s="344">
        <v>0</v>
      </c>
      <c r="E281" s="306" t="str">
        <f t="shared" si="14"/>
        <v/>
      </c>
      <c r="F281" s="273" t="str">
        <f t="shared" si="15"/>
        <v>否</v>
      </c>
      <c r="G281" s="152" t="str">
        <f t="shared" si="16"/>
        <v>项</v>
      </c>
    </row>
    <row r="282" ht="36" customHeight="1" spans="1:7">
      <c r="A282" s="442">
        <v>2040220</v>
      </c>
      <c r="B282" s="302" t="s">
        <v>305</v>
      </c>
      <c r="C282" s="344">
        <v>0</v>
      </c>
      <c r="D282" s="344">
        <v>0</v>
      </c>
      <c r="E282" s="306" t="str">
        <f t="shared" si="14"/>
        <v/>
      </c>
      <c r="F282" s="273" t="str">
        <f t="shared" si="15"/>
        <v>否</v>
      </c>
      <c r="G282" s="152" t="str">
        <f t="shared" si="16"/>
        <v>项</v>
      </c>
    </row>
    <row r="283" ht="36" customHeight="1" spans="1:7">
      <c r="A283" s="442">
        <v>2040221</v>
      </c>
      <c r="B283" s="302" t="s">
        <v>306</v>
      </c>
      <c r="C283" s="344">
        <v>0</v>
      </c>
      <c r="D283" s="344">
        <v>0</v>
      </c>
      <c r="E283" s="306" t="str">
        <f t="shared" si="14"/>
        <v/>
      </c>
      <c r="F283" s="273" t="str">
        <f t="shared" si="15"/>
        <v>否</v>
      </c>
      <c r="G283" s="152" t="str">
        <f t="shared" si="16"/>
        <v>项</v>
      </c>
    </row>
    <row r="284" ht="36" customHeight="1" spans="1:7">
      <c r="A284" s="442">
        <v>2040222</v>
      </c>
      <c r="B284" s="302" t="s">
        <v>307</v>
      </c>
      <c r="C284" s="344">
        <v>0</v>
      </c>
      <c r="D284" s="344">
        <v>0</v>
      </c>
      <c r="E284" s="306" t="str">
        <f t="shared" si="14"/>
        <v/>
      </c>
      <c r="F284" s="273" t="str">
        <f t="shared" si="15"/>
        <v>否</v>
      </c>
      <c r="G284" s="152" t="str">
        <f t="shared" si="16"/>
        <v>项</v>
      </c>
    </row>
    <row r="285" ht="36" customHeight="1" spans="1:7">
      <c r="A285" s="442">
        <v>2040223</v>
      </c>
      <c r="B285" s="302" t="s">
        <v>308</v>
      </c>
      <c r="C285" s="344">
        <v>0</v>
      </c>
      <c r="D285" s="344">
        <v>0</v>
      </c>
      <c r="E285" s="306" t="str">
        <f t="shared" si="14"/>
        <v/>
      </c>
      <c r="F285" s="273" t="str">
        <f t="shared" si="15"/>
        <v>否</v>
      </c>
      <c r="G285" s="152" t="str">
        <f t="shared" si="16"/>
        <v>项</v>
      </c>
    </row>
    <row r="286" ht="36" customHeight="1" spans="1:7">
      <c r="A286" s="442">
        <v>2040250</v>
      </c>
      <c r="B286" s="302" t="s">
        <v>148</v>
      </c>
      <c r="C286" s="344">
        <v>0</v>
      </c>
      <c r="D286" s="344">
        <v>0</v>
      </c>
      <c r="E286" s="306" t="str">
        <f t="shared" si="14"/>
        <v/>
      </c>
      <c r="F286" s="273" t="str">
        <f t="shared" si="15"/>
        <v>否</v>
      </c>
      <c r="G286" s="152" t="str">
        <f t="shared" si="16"/>
        <v>项</v>
      </c>
    </row>
    <row r="287" ht="36" customHeight="1" spans="1:7">
      <c r="A287" s="442">
        <v>2040299</v>
      </c>
      <c r="B287" s="302" t="s">
        <v>309</v>
      </c>
      <c r="C287" s="344">
        <v>405</v>
      </c>
      <c r="D287" s="344">
        <v>387</v>
      </c>
      <c r="E287" s="306">
        <f t="shared" si="14"/>
        <v>-0.044</v>
      </c>
      <c r="F287" s="273" t="str">
        <f t="shared" si="15"/>
        <v>是</v>
      </c>
      <c r="G287" s="152" t="str">
        <f t="shared" si="16"/>
        <v>项</v>
      </c>
    </row>
    <row r="288" ht="36" customHeight="1" spans="1:7">
      <c r="A288" s="441">
        <v>20403</v>
      </c>
      <c r="B288" s="298" t="s">
        <v>310</v>
      </c>
      <c r="C288" s="340">
        <v>0</v>
      </c>
      <c r="D288" s="340">
        <v>0</v>
      </c>
      <c r="E288" s="311" t="str">
        <f t="shared" si="14"/>
        <v/>
      </c>
      <c r="F288" s="273" t="str">
        <f t="shared" si="15"/>
        <v>否</v>
      </c>
      <c r="G288" s="152" t="str">
        <f t="shared" si="16"/>
        <v>款</v>
      </c>
    </row>
    <row r="289" ht="36" customHeight="1" spans="1:7">
      <c r="A289" s="442">
        <v>2040301</v>
      </c>
      <c r="B289" s="302" t="s">
        <v>139</v>
      </c>
      <c r="C289" s="344">
        <v>0</v>
      </c>
      <c r="D289" s="344">
        <v>0</v>
      </c>
      <c r="E289" s="306" t="str">
        <f t="shared" si="14"/>
        <v/>
      </c>
      <c r="F289" s="273" t="str">
        <f t="shared" si="15"/>
        <v>否</v>
      </c>
      <c r="G289" s="152" t="str">
        <f t="shared" si="16"/>
        <v>项</v>
      </c>
    </row>
    <row r="290" ht="36" customHeight="1" spans="1:7">
      <c r="A290" s="442">
        <v>2040302</v>
      </c>
      <c r="B290" s="302" t="s">
        <v>140</v>
      </c>
      <c r="C290" s="344">
        <v>0</v>
      </c>
      <c r="D290" s="344">
        <v>0</v>
      </c>
      <c r="E290" s="306" t="str">
        <f t="shared" si="14"/>
        <v/>
      </c>
      <c r="F290" s="273" t="str">
        <f t="shared" si="15"/>
        <v>否</v>
      </c>
      <c r="G290" s="152" t="str">
        <f t="shared" si="16"/>
        <v>项</v>
      </c>
    </row>
    <row r="291" ht="36" customHeight="1" spans="1:7">
      <c r="A291" s="442">
        <v>2040303</v>
      </c>
      <c r="B291" s="302" t="s">
        <v>141</v>
      </c>
      <c r="C291" s="344">
        <v>0</v>
      </c>
      <c r="D291" s="344">
        <v>0</v>
      </c>
      <c r="E291" s="306" t="str">
        <f t="shared" si="14"/>
        <v/>
      </c>
      <c r="F291" s="273" t="str">
        <f t="shared" si="15"/>
        <v>否</v>
      </c>
      <c r="G291" s="152" t="str">
        <f t="shared" si="16"/>
        <v>项</v>
      </c>
    </row>
    <row r="292" ht="36" customHeight="1" spans="1:7">
      <c r="A292" s="442">
        <v>2040304</v>
      </c>
      <c r="B292" s="302" t="s">
        <v>311</v>
      </c>
      <c r="C292" s="344">
        <v>0</v>
      </c>
      <c r="D292" s="344">
        <v>0</v>
      </c>
      <c r="E292" s="306" t="str">
        <f t="shared" si="14"/>
        <v/>
      </c>
      <c r="F292" s="273" t="str">
        <f t="shared" si="15"/>
        <v>否</v>
      </c>
      <c r="G292" s="152" t="str">
        <f t="shared" si="16"/>
        <v>项</v>
      </c>
    </row>
    <row r="293" ht="36" customHeight="1" spans="1:7">
      <c r="A293" s="442">
        <v>2040350</v>
      </c>
      <c r="B293" s="302" t="s">
        <v>148</v>
      </c>
      <c r="C293" s="344">
        <v>0</v>
      </c>
      <c r="D293" s="344">
        <v>0</v>
      </c>
      <c r="E293" s="306" t="str">
        <f t="shared" si="14"/>
        <v/>
      </c>
      <c r="F293" s="273" t="str">
        <f t="shared" si="15"/>
        <v>否</v>
      </c>
      <c r="G293" s="152" t="str">
        <f t="shared" si="16"/>
        <v>项</v>
      </c>
    </row>
    <row r="294" ht="36" customHeight="1" spans="1:7">
      <c r="A294" s="442">
        <v>2040399</v>
      </c>
      <c r="B294" s="302" t="s">
        <v>312</v>
      </c>
      <c r="C294" s="344">
        <v>0</v>
      </c>
      <c r="D294" s="344">
        <v>0</v>
      </c>
      <c r="E294" s="306" t="str">
        <f t="shared" si="14"/>
        <v/>
      </c>
      <c r="F294" s="273" t="str">
        <f t="shared" si="15"/>
        <v>否</v>
      </c>
      <c r="G294" s="152" t="str">
        <f t="shared" si="16"/>
        <v>项</v>
      </c>
    </row>
    <row r="295" ht="36" customHeight="1" spans="1:7">
      <c r="A295" s="441">
        <v>20404</v>
      </c>
      <c r="B295" s="298" t="s">
        <v>313</v>
      </c>
      <c r="C295" s="340">
        <v>10</v>
      </c>
      <c r="D295" s="340">
        <v>0</v>
      </c>
      <c r="E295" s="311">
        <f t="shared" si="14"/>
        <v>-1</v>
      </c>
      <c r="F295" s="273" t="str">
        <f t="shared" si="15"/>
        <v>是</v>
      </c>
      <c r="G295" s="152" t="str">
        <f t="shared" si="16"/>
        <v>款</v>
      </c>
    </row>
    <row r="296" ht="36" customHeight="1" spans="1:7">
      <c r="A296" s="442">
        <v>2040401</v>
      </c>
      <c r="B296" s="302" t="s">
        <v>139</v>
      </c>
      <c r="C296" s="344">
        <v>10</v>
      </c>
      <c r="D296" s="344">
        <v>0</v>
      </c>
      <c r="E296" s="306">
        <f t="shared" si="14"/>
        <v>-1</v>
      </c>
      <c r="F296" s="273" t="str">
        <f t="shared" si="15"/>
        <v>是</v>
      </c>
      <c r="G296" s="152" t="str">
        <f t="shared" si="16"/>
        <v>项</v>
      </c>
    </row>
    <row r="297" ht="36" customHeight="1" spans="1:7">
      <c r="A297" s="442">
        <v>2040402</v>
      </c>
      <c r="B297" s="302" t="s">
        <v>140</v>
      </c>
      <c r="C297" s="344">
        <v>0</v>
      </c>
      <c r="D297" s="344">
        <v>0</v>
      </c>
      <c r="E297" s="306" t="str">
        <f t="shared" si="14"/>
        <v/>
      </c>
      <c r="F297" s="273" t="str">
        <f t="shared" si="15"/>
        <v>否</v>
      </c>
      <c r="G297" s="152" t="str">
        <f t="shared" si="16"/>
        <v>项</v>
      </c>
    </row>
    <row r="298" ht="36" customHeight="1" spans="1:7">
      <c r="A298" s="442">
        <v>2040403</v>
      </c>
      <c r="B298" s="302" t="s">
        <v>141</v>
      </c>
      <c r="C298" s="344">
        <v>0</v>
      </c>
      <c r="D298" s="344">
        <v>0</v>
      </c>
      <c r="E298" s="306" t="str">
        <f t="shared" si="14"/>
        <v/>
      </c>
      <c r="F298" s="273" t="str">
        <f t="shared" si="15"/>
        <v>否</v>
      </c>
      <c r="G298" s="152" t="str">
        <f t="shared" si="16"/>
        <v>项</v>
      </c>
    </row>
    <row r="299" ht="36" customHeight="1" spans="1:7">
      <c r="A299" s="442">
        <v>2040409</v>
      </c>
      <c r="B299" s="302" t="s">
        <v>314</v>
      </c>
      <c r="C299" s="344">
        <v>0</v>
      </c>
      <c r="D299" s="344">
        <v>0</v>
      </c>
      <c r="E299" s="306" t="str">
        <f t="shared" si="14"/>
        <v/>
      </c>
      <c r="F299" s="273" t="str">
        <f t="shared" si="15"/>
        <v>否</v>
      </c>
      <c r="G299" s="152" t="str">
        <f t="shared" si="16"/>
        <v>项</v>
      </c>
    </row>
    <row r="300" ht="36" customHeight="1" spans="1:7">
      <c r="A300" s="442">
        <v>2040410</v>
      </c>
      <c r="B300" s="302" t="s">
        <v>315</v>
      </c>
      <c r="C300" s="344">
        <v>0</v>
      </c>
      <c r="D300" s="344">
        <v>0</v>
      </c>
      <c r="E300" s="306" t="str">
        <f t="shared" si="14"/>
        <v/>
      </c>
      <c r="F300" s="273" t="str">
        <f t="shared" si="15"/>
        <v>否</v>
      </c>
      <c r="G300" s="152" t="str">
        <f t="shared" si="16"/>
        <v>项</v>
      </c>
    </row>
    <row r="301" ht="36" customHeight="1" spans="1:7">
      <c r="A301" s="442">
        <v>2040450</v>
      </c>
      <c r="B301" s="302" t="s">
        <v>148</v>
      </c>
      <c r="C301" s="344">
        <v>0</v>
      </c>
      <c r="D301" s="344">
        <v>0</v>
      </c>
      <c r="E301" s="306" t="str">
        <f t="shared" si="14"/>
        <v/>
      </c>
      <c r="F301" s="273" t="str">
        <f t="shared" si="15"/>
        <v>否</v>
      </c>
      <c r="G301" s="152" t="str">
        <f t="shared" si="16"/>
        <v>项</v>
      </c>
    </row>
    <row r="302" ht="36" customHeight="1" spans="1:7">
      <c r="A302" s="442">
        <v>2040499</v>
      </c>
      <c r="B302" s="302" t="s">
        <v>316</v>
      </c>
      <c r="C302" s="344">
        <v>0</v>
      </c>
      <c r="D302" s="344">
        <v>0</v>
      </c>
      <c r="E302" s="306" t="str">
        <f t="shared" si="14"/>
        <v/>
      </c>
      <c r="F302" s="273" t="str">
        <f t="shared" si="15"/>
        <v>否</v>
      </c>
      <c r="G302" s="152" t="str">
        <f t="shared" si="16"/>
        <v>项</v>
      </c>
    </row>
    <row r="303" ht="36" customHeight="1" spans="1:7">
      <c r="A303" s="441">
        <v>20405</v>
      </c>
      <c r="B303" s="298" t="s">
        <v>317</v>
      </c>
      <c r="C303" s="340">
        <v>8</v>
      </c>
      <c r="D303" s="340">
        <v>0</v>
      </c>
      <c r="E303" s="311">
        <f t="shared" si="14"/>
        <v>-1</v>
      </c>
      <c r="F303" s="273" t="str">
        <f t="shared" si="15"/>
        <v>是</v>
      </c>
      <c r="G303" s="152" t="str">
        <f t="shared" si="16"/>
        <v>款</v>
      </c>
    </row>
    <row r="304" ht="36" customHeight="1" spans="1:7">
      <c r="A304" s="442">
        <v>2040501</v>
      </c>
      <c r="B304" s="302" t="s">
        <v>139</v>
      </c>
      <c r="C304" s="344">
        <v>8</v>
      </c>
      <c r="D304" s="344">
        <v>0</v>
      </c>
      <c r="E304" s="306">
        <f t="shared" si="14"/>
        <v>-1</v>
      </c>
      <c r="F304" s="273" t="str">
        <f t="shared" si="15"/>
        <v>是</v>
      </c>
      <c r="G304" s="152" t="str">
        <f t="shared" si="16"/>
        <v>项</v>
      </c>
    </row>
    <row r="305" ht="36" customHeight="1" spans="1:7">
      <c r="A305" s="442">
        <v>2040502</v>
      </c>
      <c r="B305" s="302" t="s">
        <v>140</v>
      </c>
      <c r="C305" s="344">
        <v>0</v>
      </c>
      <c r="D305" s="344">
        <v>0</v>
      </c>
      <c r="E305" s="306" t="str">
        <f t="shared" si="14"/>
        <v/>
      </c>
      <c r="F305" s="273" t="str">
        <f t="shared" si="15"/>
        <v>否</v>
      </c>
      <c r="G305" s="152" t="str">
        <f t="shared" si="16"/>
        <v>项</v>
      </c>
    </row>
    <row r="306" ht="36" customHeight="1" spans="1:7">
      <c r="A306" s="442">
        <v>2040503</v>
      </c>
      <c r="B306" s="302" t="s">
        <v>141</v>
      </c>
      <c r="C306" s="344">
        <v>0</v>
      </c>
      <c r="D306" s="344">
        <v>0</v>
      </c>
      <c r="E306" s="306" t="str">
        <f t="shared" si="14"/>
        <v/>
      </c>
      <c r="F306" s="273" t="str">
        <f t="shared" si="15"/>
        <v>否</v>
      </c>
      <c r="G306" s="152" t="str">
        <f t="shared" si="16"/>
        <v>项</v>
      </c>
    </row>
    <row r="307" ht="36" customHeight="1" spans="1:7">
      <c r="A307" s="442">
        <v>2040504</v>
      </c>
      <c r="B307" s="302" t="s">
        <v>318</v>
      </c>
      <c r="C307" s="344">
        <v>0</v>
      </c>
      <c r="D307" s="344">
        <v>0</v>
      </c>
      <c r="E307" s="306" t="str">
        <f t="shared" si="14"/>
        <v/>
      </c>
      <c r="F307" s="273" t="str">
        <f t="shared" si="15"/>
        <v>否</v>
      </c>
      <c r="G307" s="152" t="str">
        <f t="shared" si="16"/>
        <v>项</v>
      </c>
    </row>
    <row r="308" ht="36" customHeight="1" spans="1:7">
      <c r="A308" s="442">
        <v>2040505</v>
      </c>
      <c r="B308" s="302" t="s">
        <v>319</v>
      </c>
      <c r="C308" s="344">
        <v>0</v>
      </c>
      <c r="D308" s="344">
        <v>0</v>
      </c>
      <c r="E308" s="306" t="str">
        <f t="shared" si="14"/>
        <v/>
      </c>
      <c r="F308" s="273" t="str">
        <f t="shared" si="15"/>
        <v>否</v>
      </c>
      <c r="G308" s="152" t="str">
        <f t="shared" si="16"/>
        <v>项</v>
      </c>
    </row>
    <row r="309" ht="36" customHeight="1" spans="1:7">
      <c r="A309" s="442">
        <v>2040506</v>
      </c>
      <c r="B309" s="302" t="s">
        <v>320</v>
      </c>
      <c r="C309" s="344">
        <v>0</v>
      </c>
      <c r="D309" s="344">
        <v>0</v>
      </c>
      <c r="E309" s="306" t="str">
        <f t="shared" si="14"/>
        <v/>
      </c>
      <c r="F309" s="273" t="str">
        <f t="shared" si="15"/>
        <v>否</v>
      </c>
      <c r="G309" s="152" t="str">
        <f t="shared" si="16"/>
        <v>项</v>
      </c>
    </row>
    <row r="310" ht="36" customHeight="1" spans="1:7">
      <c r="A310" s="442">
        <v>2040550</v>
      </c>
      <c r="B310" s="302" t="s">
        <v>148</v>
      </c>
      <c r="C310" s="344">
        <v>0</v>
      </c>
      <c r="D310" s="344">
        <v>0</v>
      </c>
      <c r="E310" s="306" t="str">
        <f t="shared" si="14"/>
        <v/>
      </c>
      <c r="F310" s="273" t="str">
        <f t="shared" si="15"/>
        <v>否</v>
      </c>
      <c r="G310" s="152" t="str">
        <f t="shared" si="16"/>
        <v>项</v>
      </c>
    </row>
    <row r="311" ht="36" customHeight="1" spans="1:7">
      <c r="A311" s="442">
        <v>2040599</v>
      </c>
      <c r="B311" s="302" t="s">
        <v>321</v>
      </c>
      <c r="C311" s="344">
        <v>0</v>
      </c>
      <c r="D311" s="344">
        <v>0</v>
      </c>
      <c r="E311" s="306" t="str">
        <f t="shared" si="14"/>
        <v/>
      </c>
      <c r="F311" s="273" t="str">
        <f t="shared" si="15"/>
        <v>否</v>
      </c>
      <c r="G311" s="152" t="str">
        <f t="shared" si="16"/>
        <v>项</v>
      </c>
    </row>
    <row r="312" ht="36" customHeight="1" spans="1:7">
      <c r="A312" s="441">
        <v>20406</v>
      </c>
      <c r="B312" s="298" t="s">
        <v>322</v>
      </c>
      <c r="C312" s="340">
        <v>530</v>
      </c>
      <c r="D312" s="340">
        <v>502</v>
      </c>
      <c r="E312" s="311">
        <f t="shared" si="14"/>
        <v>-0.053</v>
      </c>
      <c r="F312" s="273" t="str">
        <f t="shared" si="15"/>
        <v>是</v>
      </c>
      <c r="G312" s="152" t="str">
        <f t="shared" si="16"/>
        <v>款</v>
      </c>
    </row>
    <row r="313" ht="36" customHeight="1" spans="1:7">
      <c r="A313" s="442">
        <v>2040601</v>
      </c>
      <c r="B313" s="302" t="s">
        <v>139</v>
      </c>
      <c r="C313" s="344">
        <v>530</v>
      </c>
      <c r="D313" s="344">
        <v>502</v>
      </c>
      <c r="E313" s="306">
        <f t="shared" si="14"/>
        <v>-0.053</v>
      </c>
      <c r="F313" s="273" t="str">
        <f t="shared" si="15"/>
        <v>是</v>
      </c>
      <c r="G313" s="152" t="str">
        <f t="shared" si="16"/>
        <v>项</v>
      </c>
    </row>
    <row r="314" ht="36" customHeight="1" spans="1:7">
      <c r="A314" s="442">
        <v>2040602</v>
      </c>
      <c r="B314" s="302" t="s">
        <v>140</v>
      </c>
      <c r="C314" s="344">
        <v>0</v>
      </c>
      <c r="D314" s="344">
        <v>0</v>
      </c>
      <c r="E314" s="306" t="str">
        <f t="shared" si="14"/>
        <v/>
      </c>
      <c r="F314" s="273" t="str">
        <f t="shared" si="15"/>
        <v>否</v>
      </c>
      <c r="G314" s="152" t="str">
        <f t="shared" si="16"/>
        <v>项</v>
      </c>
    </row>
    <row r="315" ht="36" customHeight="1" spans="1:7">
      <c r="A315" s="442">
        <v>2040603</v>
      </c>
      <c r="B315" s="302" t="s">
        <v>141</v>
      </c>
      <c r="C315" s="344">
        <v>0</v>
      </c>
      <c r="D315" s="344">
        <v>0</v>
      </c>
      <c r="E315" s="306" t="str">
        <f t="shared" si="14"/>
        <v/>
      </c>
      <c r="F315" s="273" t="str">
        <f t="shared" si="15"/>
        <v>否</v>
      </c>
      <c r="G315" s="152" t="str">
        <f t="shared" si="16"/>
        <v>项</v>
      </c>
    </row>
    <row r="316" ht="36" customHeight="1" spans="1:7">
      <c r="A316" s="442">
        <v>2040604</v>
      </c>
      <c r="B316" s="302" t="s">
        <v>323</v>
      </c>
      <c r="C316" s="344">
        <v>0</v>
      </c>
      <c r="D316" s="344">
        <v>0</v>
      </c>
      <c r="E316" s="306" t="str">
        <f t="shared" si="14"/>
        <v/>
      </c>
      <c r="F316" s="273" t="str">
        <f t="shared" si="15"/>
        <v>否</v>
      </c>
      <c r="G316" s="152" t="str">
        <f t="shared" si="16"/>
        <v>项</v>
      </c>
    </row>
    <row r="317" ht="36" customHeight="1" spans="1:7">
      <c r="A317" s="442">
        <v>2040605</v>
      </c>
      <c r="B317" s="302" t="s">
        <v>324</v>
      </c>
      <c r="C317" s="344">
        <v>0</v>
      </c>
      <c r="D317" s="344">
        <v>0</v>
      </c>
      <c r="E317" s="306" t="str">
        <f t="shared" si="14"/>
        <v/>
      </c>
      <c r="F317" s="273" t="str">
        <f t="shared" si="15"/>
        <v>否</v>
      </c>
      <c r="G317" s="152" t="str">
        <f t="shared" si="16"/>
        <v>项</v>
      </c>
    </row>
    <row r="318" ht="36" customHeight="1" spans="1:7">
      <c r="A318" s="451">
        <v>2040606</v>
      </c>
      <c r="B318" s="302" t="s">
        <v>325</v>
      </c>
      <c r="C318" s="344">
        <v>0</v>
      </c>
      <c r="D318" s="344">
        <v>0</v>
      </c>
      <c r="E318" s="306" t="str">
        <f t="shared" ref="E318:E381" si="17">IF(C318&gt;0,D318/C318-1,IF(C318&lt;0,-(D318/C318-1),""))</f>
        <v/>
      </c>
      <c r="F318" s="273" t="str">
        <f t="shared" si="15"/>
        <v>否</v>
      </c>
      <c r="G318" s="152" t="str">
        <f t="shared" si="16"/>
        <v>项</v>
      </c>
    </row>
    <row r="319" ht="36" customHeight="1" spans="1:7">
      <c r="A319" s="451">
        <v>2040607</v>
      </c>
      <c r="B319" s="302" t="s">
        <v>326</v>
      </c>
      <c r="C319" s="344">
        <v>0</v>
      </c>
      <c r="D319" s="344">
        <v>0</v>
      </c>
      <c r="E319" s="306" t="str">
        <f t="shared" si="17"/>
        <v/>
      </c>
      <c r="F319" s="273" t="str">
        <f t="shared" si="15"/>
        <v>否</v>
      </c>
      <c r="G319" s="152" t="str">
        <f t="shared" si="16"/>
        <v>项</v>
      </c>
    </row>
    <row r="320" ht="36" customHeight="1" spans="1:7">
      <c r="A320" s="442">
        <v>2040608</v>
      </c>
      <c r="B320" s="302" t="s">
        <v>327</v>
      </c>
      <c r="C320" s="344">
        <v>0</v>
      </c>
      <c r="D320" s="344">
        <v>0</v>
      </c>
      <c r="E320" s="306" t="str">
        <f t="shared" si="17"/>
        <v/>
      </c>
      <c r="F320" s="273" t="str">
        <f t="shared" si="15"/>
        <v>否</v>
      </c>
      <c r="G320" s="152" t="str">
        <f t="shared" si="16"/>
        <v>项</v>
      </c>
    </row>
    <row r="321" ht="36" customHeight="1" spans="1:7">
      <c r="A321" s="442">
        <v>2040609</v>
      </c>
      <c r="B321" s="302" t="s">
        <v>328</v>
      </c>
      <c r="C321" s="344">
        <v>0</v>
      </c>
      <c r="D321" s="344">
        <v>0</v>
      </c>
      <c r="E321" s="306" t="str">
        <f t="shared" si="17"/>
        <v/>
      </c>
      <c r="F321" s="273" t="str">
        <f t="shared" si="15"/>
        <v>否</v>
      </c>
      <c r="G321" s="152" t="str">
        <f t="shared" si="16"/>
        <v>项</v>
      </c>
    </row>
    <row r="322" ht="36" customHeight="1" spans="1:7">
      <c r="A322" s="442">
        <v>2040610</v>
      </c>
      <c r="B322" s="302" t="s">
        <v>329</v>
      </c>
      <c r="C322" s="344">
        <v>0</v>
      </c>
      <c r="D322" s="344">
        <v>0</v>
      </c>
      <c r="E322" s="306" t="str">
        <f t="shared" si="17"/>
        <v/>
      </c>
      <c r="F322" s="273" t="str">
        <f t="shared" si="15"/>
        <v>否</v>
      </c>
      <c r="G322" s="152" t="str">
        <f t="shared" si="16"/>
        <v>项</v>
      </c>
    </row>
    <row r="323" ht="36" customHeight="1" spans="1:7">
      <c r="A323" s="442">
        <v>2040611</v>
      </c>
      <c r="B323" s="302" t="s">
        <v>330</v>
      </c>
      <c r="C323" s="344">
        <v>0</v>
      </c>
      <c r="D323" s="344">
        <v>0</v>
      </c>
      <c r="E323" s="306" t="str">
        <f t="shared" si="17"/>
        <v/>
      </c>
      <c r="F323" s="273" t="str">
        <f t="shared" si="15"/>
        <v>否</v>
      </c>
      <c r="G323" s="152" t="str">
        <f t="shared" si="16"/>
        <v>项</v>
      </c>
    </row>
    <row r="324" ht="36" customHeight="1" spans="1:7">
      <c r="A324" s="442">
        <v>2040612</v>
      </c>
      <c r="B324" s="302" t="s">
        <v>331</v>
      </c>
      <c r="C324" s="344">
        <v>0</v>
      </c>
      <c r="D324" s="344">
        <v>0</v>
      </c>
      <c r="E324" s="306" t="str">
        <f t="shared" si="17"/>
        <v/>
      </c>
      <c r="F324" s="273" t="str">
        <f t="shared" ref="F324:F387" si="18">IF(LEN(A324)=3,"是",IF(B324&lt;&gt;"",IF(SUM(C324:D324)&lt;&gt;0,"是","否"),"是"))</f>
        <v>否</v>
      </c>
      <c r="G324" s="152" t="str">
        <f t="shared" ref="G324:G387" si="19">IF(LEN(A324)=3,"类",IF(LEN(A324)=5,"款","项"))</f>
        <v>项</v>
      </c>
    </row>
    <row r="325" ht="36" customHeight="1" spans="1:7">
      <c r="A325" s="442">
        <v>2040613</v>
      </c>
      <c r="B325" s="302" t="s">
        <v>180</v>
      </c>
      <c r="C325" s="344">
        <v>0</v>
      </c>
      <c r="D325" s="344">
        <v>0</v>
      </c>
      <c r="E325" s="306" t="str">
        <f t="shared" si="17"/>
        <v/>
      </c>
      <c r="F325" s="273" t="str">
        <f t="shared" si="18"/>
        <v>否</v>
      </c>
      <c r="G325" s="152" t="str">
        <f t="shared" si="19"/>
        <v>项</v>
      </c>
    </row>
    <row r="326" ht="36" customHeight="1" spans="1:7">
      <c r="A326" s="442">
        <v>2040650</v>
      </c>
      <c r="B326" s="302" t="s">
        <v>148</v>
      </c>
      <c r="C326" s="344">
        <v>0</v>
      </c>
      <c r="D326" s="344">
        <v>0</v>
      </c>
      <c r="E326" s="306" t="str">
        <f t="shared" si="17"/>
        <v/>
      </c>
      <c r="F326" s="273" t="str">
        <f t="shared" si="18"/>
        <v>否</v>
      </c>
      <c r="G326" s="152" t="str">
        <f t="shared" si="19"/>
        <v>项</v>
      </c>
    </row>
    <row r="327" ht="36" customHeight="1" spans="1:7">
      <c r="A327" s="442">
        <v>2040699</v>
      </c>
      <c r="B327" s="302" t="s">
        <v>332</v>
      </c>
      <c r="C327" s="344">
        <v>0</v>
      </c>
      <c r="D327" s="344">
        <v>0</v>
      </c>
      <c r="E327" s="306" t="str">
        <f t="shared" si="17"/>
        <v/>
      </c>
      <c r="F327" s="273" t="str">
        <f t="shared" si="18"/>
        <v>否</v>
      </c>
      <c r="G327" s="152" t="str">
        <f t="shared" si="19"/>
        <v>项</v>
      </c>
    </row>
    <row r="328" ht="36" customHeight="1" spans="1:7">
      <c r="A328" s="441">
        <v>20407</v>
      </c>
      <c r="B328" s="298" t="s">
        <v>333</v>
      </c>
      <c r="C328" s="340">
        <v>0</v>
      </c>
      <c r="D328" s="340">
        <v>0</v>
      </c>
      <c r="E328" s="311" t="str">
        <f t="shared" si="17"/>
        <v/>
      </c>
      <c r="F328" s="273" t="str">
        <f t="shared" si="18"/>
        <v>否</v>
      </c>
      <c r="G328" s="152" t="str">
        <f t="shared" si="19"/>
        <v>款</v>
      </c>
    </row>
    <row r="329" ht="36" customHeight="1" spans="1:7">
      <c r="A329" s="442">
        <v>2040701</v>
      </c>
      <c r="B329" s="302" t="s">
        <v>139</v>
      </c>
      <c r="C329" s="344">
        <v>0</v>
      </c>
      <c r="D329" s="344">
        <v>0</v>
      </c>
      <c r="E329" s="306" t="str">
        <f t="shared" si="17"/>
        <v/>
      </c>
      <c r="F329" s="273" t="str">
        <f t="shared" si="18"/>
        <v>否</v>
      </c>
      <c r="G329" s="152" t="str">
        <f t="shared" si="19"/>
        <v>项</v>
      </c>
    </row>
    <row r="330" ht="36" customHeight="1" spans="1:7">
      <c r="A330" s="442">
        <v>2040702</v>
      </c>
      <c r="B330" s="302" t="s">
        <v>140</v>
      </c>
      <c r="C330" s="344">
        <v>0</v>
      </c>
      <c r="D330" s="344">
        <v>0</v>
      </c>
      <c r="E330" s="306" t="str">
        <f t="shared" si="17"/>
        <v/>
      </c>
      <c r="F330" s="273" t="str">
        <f t="shared" si="18"/>
        <v>否</v>
      </c>
      <c r="G330" s="152" t="str">
        <f t="shared" si="19"/>
        <v>项</v>
      </c>
    </row>
    <row r="331" ht="36" customHeight="1" spans="1:7">
      <c r="A331" s="442">
        <v>2040703</v>
      </c>
      <c r="B331" s="302" t="s">
        <v>141</v>
      </c>
      <c r="C331" s="344">
        <v>0</v>
      </c>
      <c r="D331" s="344">
        <v>0</v>
      </c>
      <c r="E331" s="306" t="str">
        <f t="shared" si="17"/>
        <v/>
      </c>
      <c r="F331" s="273" t="str">
        <f t="shared" si="18"/>
        <v>否</v>
      </c>
      <c r="G331" s="152" t="str">
        <f t="shared" si="19"/>
        <v>项</v>
      </c>
    </row>
    <row r="332" ht="36" customHeight="1" spans="1:7">
      <c r="A332" s="442">
        <v>2040704</v>
      </c>
      <c r="B332" s="302" t="s">
        <v>334</v>
      </c>
      <c r="C332" s="344">
        <v>0</v>
      </c>
      <c r="D332" s="344">
        <v>0</v>
      </c>
      <c r="E332" s="306" t="str">
        <f t="shared" si="17"/>
        <v/>
      </c>
      <c r="F332" s="273" t="str">
        <f t="shared" si="18"/>
        <v>否</v>
      </c>
      <c r="G332" s="152" t="str">
        <f t="shared" si="19"/>
        <v>项</v>
      </c>
    </row>
    <row r="333" ht="36" customHeight="1" spans="1:7">
      <c r="A333" s="442">
        <v>2040705</v>
      </c>
      <c r="B333" s="302" t="s">
        <v>335</v>
      </c>
      <c r="C333" s="344">
        <v>0</v>
      </c>
      <c r="D333" s="344">
        <v>0</v>
      </c>
      <c r="E333" s="306" t="str">
        <f t="shared" si="17"/>
        <v/>
      </c>
      <c r="F333" s="273" t="str">
        <f t="shared" si="18"/>
        <v>否</v>
      </c>
      <c r="G333" s="152" t="str">
        <f t="shared" si="19"/>
        <v>项</v>
      </c>
    </row>
    <row r="334" ht="36" customHeight="1" spans="1:7">
      <c r="A334" s="442">
        <v>2040706</v>
      </c>
      <c r="B334" s="302" t="s">
        <v>336</v>
      </c>
      <c r="C334" s="344">
        <v>0</v>
      </c>
      <c r="D334" s="344">
        <v>0</v>
      </c>
      <c r="E334" s="306" t="str">
        <f t="shared" si="17"/>
        <v/>
      </c>
      <c r="F334" s="273" t="str">
        <f t="shared" si="18"/>
        <v>否</v>
      </c>
      <c r="G334" s="152" t="str">
        <f t="shared" si="19"/>
        <v>项</v>
      </c>
    </row>
    <row r="335" ht="36" customHeight="1" spans="1:7">
      <c r="A335" s="442">
        <v>2040707</v>
      </c>
      <c r="B335" s="302" t="s">
        <v>180</v>
      </c>
      <c r="C335" s="344">
        <v>0</v>
      </c>
      <c r="D335" s="344">
        <v>0</v>
      </c>
      <c r="E335" s="306" t="str">
        <f t="shared" si="17"/>
        <v/>
      </c>
      <c r="F335" s="273" t="str">
        <f t="shared" si="18"/>
        <v>否</v>
      </c>
      <c r="G335" s="152" t="str">
        <f t="shared" si="19"/>
        <v>项</v>
      </c>
    </row>
    <row r="336" ht="36" customHeight="1" spans="1:7">
      <c r="A336" s="442">
        <v>2040750</v>
      </c>
      <c r="B336" s="302" t="s">
        <v>148</v>
      </c>
      <c r="C336" s="344">
        <v>0</v>
      </c>
      <c r="D336" s="344">
        <v>0</v>
      </c>
      <c r="E336" s="306" t="str">
        <f t="shared" si="17"/>
        <v/>
      </c>
      <c r="F336" s="273" t="str">
        <f t="shared" si="18"/>
        <v>否</v>
      </c>
      <c r="G336" s="152" t="str">
        <f t="shared" si="19"/>
        <v>项</v>
      </c>
    </row>
    <row r="337" ht="36" customHeight="1" spans="1:7">
      <c r="A337" s="442">
        <v>2040799</v>
      </c>
      <c r="B337" s="302" t="s">
        <v>337</v>
      </c>
      <c r="C337" s="344">
        <v>0</v>
      </c>
      <c r="D337" s="344">
        <v>0</v>
      </c>
      <c r="E337" s="306" t="str">
        <f t="shared" si="17"/>
        <v/>
      </c>
      <c r="F337" s="273" t="str">
        <f t="shared" si="18"/>
        <v>否</v>
      </c>
      <c r="G337" s="152" t="str">
        <f t="shared" si="19"/>
        <v>项</v>
      </c>
    </row>
    <row r="338" ht="36" customHeight="1" spans="1:7">
      <c r="A338" s="441">
        <v>20408</v>
      </c>
      <c r="B338" s="298" t="s">
        <v>338</v>
      </c>
      <c r="C338" s="340">
        <v>0</v>
      </c>
      <c r="D338" s="340">
        <v>0</v>
      </c>
      <c r="E338" s="311" t="str">
        <f t="shared" si="17"/>
        <v/>
      </c>
      <c r="F338" s="273" t="str">
        <f t="shared" si="18"/>
        <v>否</v>
      </c>
      <c r="G338" s="152" t="str">
        <f t="shared" si="19"/>
        <v>款</v>
      </c>
    </row>
    <row r="339" ht="36" customHeight="1" spans="1:7">
      <c r="A339" s="442">
        <v>2040801</v>
      </c>
      <c r="B339" s="302" t="s">
        <v>139</v>
      </c>
      <c r="C339" s="344">
        <v>0</v>
      </c>
      <c r="D339" s="344">
        <v>0</v>
      </c>
      <c r="E339" s="306" t="str">
        <f t="shared" si="17"/>
        <v/>
      </c>
      <c r="F339" s="273" t="str">
        <f t="shared" si="18"/>
        <v>否</v>
      </c>
      <c r="G339" s="152" t="str">
        <f t="shared" si="19"/>
        <v>项</v>
      </c>
    </row>
    <row r="340" ht="36" customHeight="1" spans="1:7">
      <c r="A340" s="442">
        <v>2040802</v>
      </c>
      <c r="B340" s="302" t="s">
        <v>140</v>
      </c>
      <c r="C340" s="344">
        <v>0</v>
      </c>
      <c r="D340" s="344">
        <v>0</v>
      </c>
      <c r="E340" s="306" t="str">
        <f t="shared" si="17"/>
        <v/>
      </c>
      <c r="F340" s="273" t="str">
        <f t="shared" si="18"/>
        <v>否</v>
      </c>
      <c r="G340" s="152" t="str">
        <f t="shared" si="19"/>
        <v>项</v>
      </c>
    </row>
    <row r="341" ht="36" customHeight="1" spans="1:7">
      <c r="A341" s="442">
        <v>2040803</v>
      </c>
      <c r="B341" s="302" t="s">
        <v>141</v>
      </c>
      <c r="C341" s="344">
        <v>0</v>
      </c>
      <c r="D341" s="344">
        <v>0</v>
      </c>
      <c r="E341" s="306" t="str">
        <f t="shared" si="17"/>
        <v/>
      </c>
      <c r="F341" s="273" t="str">
        <f t="shared" si="18"/>
        <v>否</v>
      </c>
      <c r="G341" s="152" t="str">
        <f t="shared" si="19"/>
        <v>项</v>
      </c>
    </row>
    <row r="342" ht="36" customHeight="1" spans="1:7">
      <c r="A342" s="442">
        <v>2040804</v>
      </c>
      <c r="B342" s="302" t="s">
        <v>339</v>
      </c>
      <c r="C342" s="344">
        <v>0</v>
      </c>
      <c r="D342" s="344">
        <v>0</v>
      </c>
      <c r="E342" s="306" t="str">
        <f t="shared" si="17"/>
        <v/>
      </c>
      <c r="F342" s="273" t="str">
        <f t="shared" si="18"/>
        <v>否</v>
      </c>
      <c r="G342" s="152" t="str">
        <f t="shared" si="19"/>
        <v>项</v>
      </c>
    </row>
    <row r="343" ht="36" customHeight="1" spans="1:7">
      <c r="A343" s="442">
        <v>2040805</v>
      </c>
      <c r="B343" s="302" t="s">
        <v>340</v>
      </c>
      <c r="C343" s="344">
        <v>0</v>
      </c>
      <c r="D343" s="344">
        <v>0</v>
      </c>
      <c r="E343" s="306" t="str">
        <f t="shared" si="17"/>
        <v/>
      </c>
      <c r="F343" s="273" t="str">
        <f t="shared" si="18"/>
        <v>否</v>
      </c>
      <c r="G343" s="152" t="str">
        <f t="shared" si="19"/>
        <v>项</v>
      </c>
    </row>
    <row r="344" ht="36" customHeight="1" spans="1:7">
      <c r="A344" s="442">
        <v>2040806</v>
      </c>
      <c r="B344" s="302" t="s">
        <v>341</v>
      </c>
      <c r="C344" s="344">
        <v>0</v>
      </c>
      <c r="D344" s="344">
        <v>0</v>
      </c>
      <c r="E344" s="306" t="str">
        <f t="shared" si="17"/>
        <v/>
      </c>
      <c r="F344" s="273" t="str">
        <f t="shared" si="18"/>
        <v>否</v>
      </c>
      <c r="G344" s="152" t="str">
        <f t="shared" si="19"/>
        <v>项</v>
      </c>
    </row>
    <row r="345" ht="36" customHeight="1" spans="1:7">
      <c r="A345" s="442">
        <v>2040807</v>
      </c>
      <c r="B345" s="302" t="s">
        <v>180</v>
      </c>
      <c r="C345" s="344">
        <v>0</v>
      </c>
      <c r="D345" s="344">
        <v>0</v>
      </c>
      <c r="E345" s="306" t="str">
        <f t="shared" si="17"/>
        <v/>
      </c>
      <c r="F345" s="273" t="str">
        <f t="shared" si="18"/>
        <v>否</v>
      </c>
      <c r="G345" s="152" t="str">
        <f t="shared" si="19"/>
        <v>项</v>
      </c>
    </row>
    <row r="346" ht="36" customHeight="1" spans="1:7">
      <c r="A346" s="442">
        <v>2040850</v>
      </c>
      <c r="B346" s="302" t="s">
        <v>148</v>
      </c>
      <c r="C346" s="344">
        <v>0</v>
      </c>
      <c r="D346" s="344">
        <v>0</v>
      </c>
      <c r="E346" s="306" t="str">
        <f t="shared" si="17"/>
        <v/>
      </c>
      <c r="F346" s="273" t="str">
        <f t="shared" si="18"/>
        <v>否</v>
      </c>
      <c r="G346" s="152" t="str">
        <f t="shared" si="19"/>
        <v>项</v>
      </c>
    </row>
    <row r="347" ht="36" customHeight="1" spans="1:7">
      <c r="A347" s="442">
        <v>2040899</v>
      </c>
      <c r="B347" s="302" t="s">
        <v>342</v>
      </c>
      <c r="C347" s="344">
        <v>0</v>
      </c>
      <c r="D347" s="344">
        <v>0</v>
      </c>
      <c r="E347" s="306" t="str">
        <f t="shared" si="17"/>
        <v/>
      </c>
      <c r="F347" s="273" t="str">
        <f t="shared" si="18"/>
        <v>否</v>
      </c>
      <c r="G347" s="152" t="str">
        <f t="shared" si="19"/>
        <v>项</v>
      </c>
    </row>
    <row r="348" ht="36" customHeight="1" spans="1:7">
      <c r="A348" s="441">
        <v>20409</v>
      </c>
      <c r="B348" s="298" t="s">
        <v>343</v>
      </c>
      <c r="C348" s="340">
        <v>0</v>
      </c>
      <c r="D348" s="340">
        <v>0</v>
      </c>
      <c r="E348" s="311" t="str">
        <f t="shared" si="17"/>
        <v/>
      </c>
      <c r="F348" s="273" t="str">
        <f t="shared" si="18"/>
        <v>否</v>
      </c>
      <c r="G348" s="152" t="str">
        <f t="shared" si="19"/>
        <v>款</v>
      </c>
    </row>
    <row r="349" ht="36" customHeight="1" spans="1:7">
      <c r="A349" s="442">
        <v>2040901</v>
      </c>
      <c r="B349" s="302" t="s">
        <v>139</v>
      </c>
      <c r="C349" s="344">
        <v>0</v>
      </c>
      <c r="D349" s="344">
        <v>0</v>
      </c>
      <c r="E349" s="306" t="str">
        <f t="shared" si="17"/>
        <v/>
      </c>
      <c r="F349" s="273" t="str">
        <f t="shared" si="18"/>
        <v>否</v>
      </c>
      <c r="G349" s="152" t="str">
        <f t="shared" si="19"/>
        <v>项</v>
      </c>
    </row>
    <row r="350" ht="36" customHeight="1" spans="1:7">
      <c r="A350" s="442">
        <v>2040902</v>
      </c>
      <c r="B350" s="302" t="s">
        <v>140</v>
      </c>
      <c r="C350" s="344">
        <v>0</v>
      </c>
      <c r="D350" s="344">
        <v>0</v>
      </c>
      <c r="E350" s="306" t="str">
        <f t="shared" si="17"/>
        <v/>
      </c>
      <c r="F350" s="273" t="str">
        <f t="shared" si="18"/>
        <v>否</v>
      </c>
      <c r="G350" s="152" t="str">
        <f t="shared" si="19"/>
        <v>项</v>
      </c>
    </row>
    <row r="351" ht="36" customHeight="1" spans="1:7">
      <c r="A351" s="442">
        <v>2040903</v>
      </c>
      <c r="B351" s="302" t="s">
        <v>141</v>
      </c>
      <c r="C351" s="344">
        <v>0</v>
      </c>
      <c r="D351" s="344">
        <v>0</v>
      </c>
      <c r="E351" s="306" t="str">
        <f t="shared" si="17"/>
        <v/>
      </c>
      <c r="F351" s="273" t="str">
        <f t="shared" si="18"/>
        <v>否</v>
      </c>
      <c r="G351" s="152" t="str">
        <f t="shared" si="19"/>
        <v>项</v>
      </c>
    </row>
    <row r="352" ht="36" customHeight="1" spans="1:7">
      <c r="A352" s="442">
        <v>2040904</v>
      </c>
      <c r="B352" s="302" t="s">
        <v>344</v>
      </c>
      <c r="C352" s="344">
        <v>0</v>
      </c>
      <c r="D352" s="344">
        <v>0</v>
      </c>
      <c r="E352" s="306" t="str">
        <f t="shared" si="17"/>
        <v/>
      </c>
      <c r="F352" s="273" t="str">
        <f t="shared" si="18"/>
        <v>否</v>
      </c>
      <c r="G352" s="152" t="str">
        <f t="shared" si="19"/>
        <v>项</v>
      </c>
    </row>
    <row r="353" ht="36" customHeight="1" spans="1:7">
      <c r="A353" s="442">
        <v>2040905</v>
      </c>
      <c r="B353" s="302" t="s">
        <v>345</v>
      </c>
      <c r="C353" s="344">
        <v>0</v>
      </c>
      <c r="D353" s="344">
        <v>0</v>
      </c>
      <c r="E353" s="306" t="str">
        <f t="shared" si="17"/>
        <v/>
      </c>
      <c r="F353" s="273" t="str">
        <f t="shared" si="18"/>
        <v>否</v>
      </c>
      <c r="G353" s="152" t="str">
        <f t="shared" si="19"/>
        <v>项</v>
      </c>
    </row>
    <row r="354" ht="36" customHeight="1" spans="1:7">
      <c r="A354" s="442">
        <v>2040950</v>
      </c>
      <c r="B354" s="302" t="s">
        <v>148</v>
      </c>
      <c r="C354" s="344">
        <v>0</v>
      </c>
      <c r="D354" s="344">
        <v>0</v>
      </c>
      <c r="E354" s="306" t="str">
        <f t="shared" si="17"/>
        <v/>
      </c>
      <c r="F354" s="273" t="str">
        <f t="shared" si="18"/>
        <v>否</v>
      </c>
      <c r="G354" s="152" t="str">
        <f t="shared" si="19"/>
        <v>项</v>
      </c>
    </row>
    <row r="355" ht="36" customHeight="1" spans="1:7">
      <c r="A355" s="442">
        <v>2040999</v>
      </c>
      <c r="B355" s="302" t="s">
        <v>346</v>
      </c>
      <c r="C355" s="344">
        <v>0</v>
      </c>
      <c r="D355" s="344">
        <v>0</v>
      </c>
      <c r="E355" s="306" t="str">
        <f t="shared" si="17"/>
        <v/>
      </c>
      <c r="F355" s="273" t="str">
        <f t="shared" si="18"/>
        <v>否</v>
      </c>
      <c r="G355" s="152" t="str">
        <f t="shared" si="19"/>
        <v>项</v>
      </c>
    </row>
    <row r="356" ht="36" customHeight="1" spans="1:7">
      <c r="A356" s="441">
        <v>20410</v>
      </c>
      <c r="B356" s="298" t="s">
        <v>347</v>
      </c>
      <c r="C356" s="340">
        <v>0</v>
      </c>
      <c r="D356" s="340">
        <v>0</v>
      </c>
      <c r="E356" s="311" t="str">
        <f t="shared" si="17"/>
        <v/>
      </c>
      <c r="F356" s="273" t="str">
        <f t="shared" si="18"/>
        <v>否</v>
      </c>
      <c r="G356" s="152" t="str">
        <f t="shared" si="19"/>
        <v>款</v>
      </c>
    </row>
    <row r="357" ht="36" customHeight="1" spans="1:7">
      <c r="A357" s="442">
        <v>2041001</v>
      </c>
      <c r="B357" s="302" t="s">
        <v>139</v>
      </c>
      <c r="C357" s="344">
        <v>0</v>
      </c>
      <c r="D357" s="344">
        <v>0</v>
      </c>
      <c r="E357" s="306" t="str">
        <f t="shared" si="17"/>
        <v/>
      </c>
      <c r="F357" s="273" t="str">
        <f t="shared" si="18"/>
        <v>否</v>
      </c>
      <c r="G357" s="152" t="str">
        <f t="shared" si="19"/>
        <v>项</v>
      </c>
    </row>
    <row r="358" ht="36" customHeight="1" spans="1:7">
      <c r="A358" s="442">
        <v>2041002</v>
      </c>
      <c r="B358" s="302" t="s">
        <v>140</v>
      </c>
      <c r="C358" s="344">
        <v>0</v>
      </c>
      <c r="D358" s="344">
        <v>0</v>
      </c>
      <c r="E358" s="306" t="str">
        <f t="shared" si="17"/>
        <v/>
      </c>
      <c r="F358" s="273" t="str">
        <f t="shared" si="18"/>
        <v>否</v>
      </c>
      <c r="G358" s="152" t="str">
        <f t="shared" si="19"/>
        <v>项</v>
      </c>
    </row>
    <row r="359" ht="36" customHeight="1" spans="1:7">
      <c r="A359" s="442">
        <v>2041006</v>
      </c>
      <c r="B359" s="302" t="s">
        <v>180</v>
      </c>
      <c r="C359" s="344">
        <v>0</v>
      </c>
      <c r="D359" s="344">
        <v>0</v>
      </c>
      <c r="E359" s="306" t="str">
        <f t="shared" si="17"/>
        <v/>
      </c>
      <c r="F359" s="273" t="str">
        <f t="shared" si="18"/>
        <v>否</v>
      </c>
      <c r="G359" s="152" t="str">
        <f t="shared" si="19"/>
        <v>项</v>
      </c>
    </row>
    <row r="360" ht="36" customHeight="1" spans="1:7">
      <c r="A360" s="442">
        <v>2041007</v>
      </c>
      <c r="B360" s="302" t="s">
        <v>348</v>
      </c>
      <c r="C360" s="344">
        <v>0</v>
      </c>
      <c r="D360" s="344">
        <v>0</v>
      </c>
      <c r="E360" s="306" t="str">
        <f t="shared" si="17"/>
        <v/>
      </c>
      <c r="F360" s="273" t="str">
        <f t="shared" si="18"/>
        <v>否</v>
      </c>
      <c r="G360" s="152" t="str">
        <f t="shared" si="19"/>
        <v>项</v>
      </c>
    </row>
    <row r="361" ht="36" customHeight="1" spans="1:7">
      <c r="A361" s="442">
        <v>2041099</v>
      </c>
      <c r="B361" s="302" t="s">
        <v>349</v>
      </c>
      <c r="C361" s="344">
        <v>0</v>
      </c>
      <c r="D361" s="344">
        <v>0</v>
      </c>
      <c r="E361" s="306" t="str">
        <f t="shared" si="17"/>
        <v/>
      </c>
      <c r="F361" s="273" t="str">
        <f t="shared" si="18"/>
        <v>否</v>
      </c>
      <c r="G361" s="152" t="str">
        <f t="shared" si="19"/>
        <v>项</v>
      </c>
    </row>
    <row r="362" ht="36" customHeight="1" spans="1:7">
      <c r="A362" s="441">
        <v>20499</v>
      </c>
      <c r="B362" s="298" t="s">
        <v>350</v>
      </c>
      <c r="C362" s="340">
        <v>0</v>
      </c>
      <c r="D362" s="340">
        <v>0</v>
      </c>
      <c r="E362" s="311" t="str">
        <f t="shared" si="17"/>
        <v/>
      </c>
      <c r="F362" s="273" t="str">
        <f t="shared" si="18"/>
        <v>否</v>
      </c>
      <c r="G362" s="152" t="str">
        <f t="shared" si="19"/>
        <v>款</v>
      </c>
    </row>
    <row r="363" ht="36" customHeight="1" spans="1:7">
      <c r="A363" s="445">
        <v>2049902</v>
      </c>
      <c r="B363" s="302" t="s">
        <v>351</v>
      </c>
      <c r="C363" s="344">
        <v>0</v>
      </c>
      <c r="D363" s="344">
        <v>0</v>
      </c>
      <c r="E363" s="306" t="str">
        <f t="shared" si="17"/>
        <v/>
      </c>
      <c r="F363" s="273" t="str">
        <f t="shared" si="18"/>
        <v>否</v>
      </c>
      <c r="G363" s="152" t="str">
        <f t="shared" si="19"/>
        <v>项</v>
      </c>
    </row>
    <row r="364" ht="36" customHeight="1" spans="1:7">
      <c r="A364" s="452">
        <v>2049999</v>
      </c>
      <c r="B364" s="302" t="s">
        <v>352</v>
      </c>
      <c r="C364" s="344">
        <v>0</v>
      </c>
      <c r="D364" s="344">
        <v>0</v>
      </c>
      <c r="E364" s="306" t="str">
        <f t="shared" si="17"/>
        <v/>
      </c>
      <c r="F364" s="273" t="str">
        <f t="shared" si="18"/>
        <v>否</v>
      </c>
      <c r="G364" s="152" t="str">
        <f t="shared" si="19"/>
        <v>项</v>
      </c>
    </row>
    <row r="365" ht="36" customHeight="1" spans="1:7">
      <c r="A365" s="453" t="s">
        <v>353</v>
      </c>
      <c r="B365" s="447" t="s">
        <v>279</v>
      </c>
      <c r="C365" s="448">
        <v>0</v>
      </c>
      <c r="D365" s="448">
        <v>0</v>
      </c>
      <c r="E365" s="306" t="str">
        <f t="shared" si="17"/>
        <v/>
      </c>
      <c r="F365" s="273" t="str">
        <f t="shared" si="18"/>
        <v>否</v>
      </c>
      <c r="G365" s="152" t="str">
        <f t="shared" si="19"/>
        <v>项</v>
      </c>
    </row>
    <row r="366" ht="36" customHeight="1" spans="1:7">
      <c r="A366" s="453" t="s">
        <v>354</v>
      </c>
      <c r="B366" s="447" t="s">
        <v>355</v>
      </c>
      <c r="C366" s="448">
        <v>0</v>
      </c>
      <c r="D366" s="448">
        <v>0</v>
      </c>
      <c r="E366" s="306" t="str">
        <f t="shared" si="17"/>
        <v/>
      </c>
      <c r="F366" s="273" t="str">
        <f t="shared" si="18"/>
        <v>否</v>
      </c>
      <c r="G366" s="152" t="str">
        <f t="shared" si="19"/>
        <v>项</v>
      </c>
    </row>
    <row r="367" ht="36" customHeight="1" spans="1:7">
      <c r="A367" s="441">
        <v>205</v>
      </c>
      <c r="B367" s="298" t="s">
        <v>79</v>
      </c>
      <c r="C367" s="340">
        <v>34961</v>
      </c>
      <c r="D367" s="340">
        <v>36711</v>
      </c>
      <c r="E367" s="311">
        <f t="shared" si="17"/>
        <v>0.05</v>
      </c>
      <c r="F367" s="273" t="str">
        <f t="shared" si="18"/>
        <v>是</v>
      </c>
      <c r="G367" s="152" t="str">
        <f t="shared" si="19"/>
        <v>类</v>
      </c>
    </row>
    <row r="368" ht="36" customHeight="1" spans="1:7">
      <c r="A368" s="441">
        <v>20501</v>
      </c>
      <c r="B368" s="298" t="s">
        <v>356</v>
      </c>
      <c r="C368" s="340">
        <v>567</v>
      </c>
      <c r="D368" s="340">
        <v>537</v>
      </c>
      <c r="E368" s="311">
        <f t="shared" si="17"/>
        <v>-0.053</v>
      </c>
      <c r="F368" s="273" t="str">
        <f t="shared" si="18"/>
        <v>是</v>
      </c>
      <c r="G368" s="152" t="str">
        <f t="shared" si="19"/>
        <v>款</v>
      </c>
    </row>
    <row r="369" ht="36" customHeight="1" spans="1:7">
      <c r="A369" s="442">
        <v>2050101</v>
      </c>
      <c r="B369" s="302" t="s">
        <v>139</v>
      </c>
      <c r="C369" s="344">
        <v>567</v>
      </c>
      <c r="D369" s="344">
        <v>537</v>
      </c>
      <c r="E369" s="306">
        <f t="shared" si="17"/>
        <v>-0.053</v>
      </c>
      <c r="F369" s="273" t="str">
        <f t="shared" si="18"/>
        <v>是</v>
      </c>
      <c r="G369" s="152" t="str">
        <f t="shared" si="19"/>
        <v>项</v>
      </c>
    </row>
    <row r="370" ht="36" customHeight="1" spans="1:7">
      <c r="A370" s="442">
        <v>2050102</v>
      </c>
      <c r="B370" s="302" t="s">
        <v>140</v>
      </c>
      <c r="C370" s="344">
        <v>0</v>
      </c>
      <c r="D370" s="344">
        <v>0</v>
      </c>
      <c r="E370" s="306" t="str">
        <f t="shared" si="17"/>
        <v/>
      </c>
      <c r="F370" s="273" t="str">
        <f t="shared" si="18"/>
        <v>否</v>
      </c>
      <c r="G370" s="152" t="str">
        <f t="shared" si="19"/>
        <v>项</v>
      </c>
    </row>
    <row r="371" ht="36" customHeight="1" spans="1:7">
      <c r="A371" s="442">
        <v>2050103</v>
      </c>
      <c r="B371" s="302" t="s">
        <v>141</v>
      </c>
      <c r="C371" s="344">
        <v>0</v>
      </c>
      <c r="D371" s="344">
        <v>0</v>
      </c>
      <c r="E371" s="306" t="str">
        <f t="shared" si="17"/>
        <v/>
      </c>
      <c r="F371" s="273" t="str">
        <f t="shared" si="18"/>
        <v>否</v>
      </c>
      <c r="G371" s="152" t="str">
        <f t="shared" si="19"/>
        <v>项</v>
      </c>
    </row>
    <row r="372" ht="36" customHeight="1" spans="1:7">
      <c r="A372" s="442">
        <v>2050199</v>
      </c>
      <c r="B372" s="302" t="s">
        <v>357</v>
      </c>
      <c r="C372" s="344">
        <v>0</v>
      </c>
      <c r="D372" s="344">
        <v>0</v>
      </c>
      <c r="E372" s="306" t="str">
        <f t="shared" si="17"/>
        <v/>
      </c>
      <c r="F372" s="273" t="str">
        <f t="shared" si="18"/>
        <v>否</v>
      </c>
      <c r="G372" s="152" t="str">
        <f t="shared" si="19"/>
        <v>项</v>
      </c>
    </row>
    <row r="373" ht="36" customHeight="1" spans="1:7">
      <c r="A373" s="441">
        <v>20502</v>
      </c>
      <c r="B373" s="298" t="s">
        <v>358</v>
      </c>
      <c r="C373" s="340">
        <v>32904</v>
      </c>
      <c r="D373" s="340">
        <v>32246</v>
      </c>
      <c r="E373" s="311">
        <f t="shared" si="17"/>
        <v>-0.02</v>
      </c>
      <c r="F373" s="273" t="str">
        <f t="shared" si="18"/>
        <v>是</v>
      </c>
      <c r="G373" s="152" t="str">
        <f t="shared" si="19"/>
        <v>款</v>
      </c>
    </row>
    <row r="374" ht="36" customHeight="1" spans="1:7">
      <c r="A374" s="442">
        <v>2050201</v>
      </c>
      <c r="B374" s="302" t="s">
        <v>359</v>
      </c>
      <c r="C374" s="344">
        <v>922</v>
      </c>
      <c r="D374" s="344">
        <v>916</v>
      </c>
      <c r="E374" s="306">
        <f t="shared" si="17"/>
        <v>-0.007</v>
      </c>
      <c r="F374" s="273" t="str">
        <f t="shared" si="18"/>
        <v>是</v>
      </c>
      <c r="G374" s="152" t="str">
        <f t="shared" si="19"/>
        <v>项</v>
      </c>
    </row>
    <row r="375" ht="36" customHeight="1" spans="1:7">
      <c r="A375" s="442">
        <v>2050202</v>
      </c>
      <c r="B375" s="302" t="s">
        <v>360</v>
      </c>
      <c r="C375" s="344">
        <v>19304</v>
      </c>
      <c r="D375" s="344">
        <v>19292</v>
      </c>
      <c r="E375" s="306">
        <f t="shared" si="17"/>
        <v>-0.001</v>
      </c>
      <c r="F375" s="273" t="str">
        <f t="shared" si="18"/>
        <v>是</v>
      </c>
      <c r="G375" s="152" t="str">
        <f t="shared" si="19"/>
        <v>项</v>
      </c>
    </row>
    <row r="376" ht="36" customHeight="1" spans="1:7">
      <c r="A376" s="442">
        <v>2050203</v>
      </c>
      <c r="B376" s="302" t="s">
        <v>361</v>
      </c>
      <c r="C376" s="344">
        <v>8839</v>
      </c>
      <c r="D376" s="344">
        <v>8219</v>
      </c>
      <c r="E376" s="306">
        <f t="shared" si="17"/>
        <v>-0.07</v>
      </c>
      <c r="F376" s="273" t="str">
        <f t="shared" si="18"/>
        <v>是</v>
      </c>
      <c r="G376" s="152" t="str">
        <f t="shared" si="19"/>
        <v>项</v>
      </c>
    </row>
    <row r="377" ht="36" customHeight="1" spans="1:7">
      <c r="A377" s="442">
        <v>2050204</v>
      </c>
      <c r="B377" s="302" t="s">
        <v>362</v>
      </c>
      <c r="C377" s="344">
        <v>3839</v>
      </c>
      <c r="D377" s="344">
        <v>3819</v>
      </c>
      <c r="E377" s="306">
        <f t="shared" si="17"/>
        <v>-0.005</v>
      </c>
      <c r="F377" s="273" t="str">
        <f t="shared" si="18"/>
        <v>是</v>
      </c>
      <c r="G377" s="152" t="str">
        <f t="shared" si="19"/>
        <v>项</v>
      </c>
    </row>
    <row r="378" ht="36" customHeight="1" spans="1:7">
      <c r="A378" s="442">
        <v>2050205</v>
      </c>
      <c r="B378" s="302" t="s">
        <v>363</v>
      </c>
      <c r="C378" s="344">
        <v>0</v>
      </c>
      <c r="D378" s="344">
        <v>0</v>
      </c>
      <c r="E378" s="306" t="str">
        <f t="shared" si="17"/>
        <v/>
      </c>
      <c r="F378" s="273" t="str">
        <f t="shared" si="18"/>
        <v>否</v>
      </c>
      <c r="G378" s="152" t="str">
        <f t="shared" si="19"/>
        <v>项</v>
      </c>
    </row>
    <row r="379" ht="36" customHeight="1" spans="1:7">
      <c r="A379" s="442">
        <v>2050206</v>
      </c>
      <c r="B379" s="302" t="s">
        <v>364</v>
      </c>
      <c r="C379" s="344">
        <v>0</v>
      </c>
      <c r="D379" s="344">
        <v>0</v>
      </c>
      <c r="E379" s="306" t="str">
        <f t="shared" si="17"/>
        <v/>
      </c>
      <c r="F379" s="273" t="str">
        <f t="shared" si="18"/>
        <v>否</v>
      </c>
      <c r="G379" s="152" t="str">
        <f t="shared" si="19"/>
        <v>项</v>
      </c>
    </row>
    <row r="380" ht="36" customHeight="1" spans="1:7">
      <c r="A380" s="442">
        <v>2050207</v>
      </c>
      <c r="B380" s="302" t="s">
        <v>365</v>
      </c>
      <c r="C380" s="344">
        <v>0</v>
      </c>
      <c r="D380" s="344">
        <v>0</v>
      </c>
      <c r="E380" s="306" t="str">
        <f t="shared" si="17"/>
        <v/>
      </c>
      <c r="F380" s="273" t="str">
        <f t="shared" si="18"/>
        <v>否</v>
      </c>
      <c r="G380" s="152" t="str">
        <f t="shared" si="19"/>
        <v>项</v>
      </c>
    </row>
    <row r="381" ht="36" customHeight="1" spans="1:7">
      <c r="A381" s="442">
        <v>2050299</v>
      </c>
      <c r="B381" s="302" t="s">
        <v>366</v>
      </c>
      <c r="C381" s="344">
        <v>0</v>
      </c>
      <c r="D381" s="344">
        <v>0</v>
      </c>
      <c r="E381" s="306" t="str">
        <f t="shared" si="17"/>
        <v/>
      </c>
      <c r="F381" s="273" t="str">
        <f t="shared" si="18"/>
        <v>否</v>
      </c>
      <c r="G381" s="152" t="str">
        <f t="shared" si="19"/>
        <v>项</v>
      </c>
    </row>
    <row r="382" ht="36" customHeight="1" spans="1:7">
      <c r="A382" s="441">
        <v>20503</v>
      </c>
      <c r="B382" s="298" t="s">
        <v>367</v>
      </c>
      <c r="C382" s="340">
        <v>936</v>
      </c>
      <c r="D382" s="340">
        <v>2235</v>
      </c>
      <c r="E382" s="311">
        <f t="shared" ref="E382:E445" si="20">IF(C382&gt;0,D382/C382-1,IF(C382&lt;0,-(D382/C382-1),""))</f>
        <v>1.388</v>
      </c>
      <c r="F382" s="273" t="str">
        <f t="shared" si="18"/>
        <v>是</v>
      </c>
      <c r="G382" s="152" t="str">
        <f t="shared" si="19"/>
        <v>款</v>
      </c>
    </row>
    <row r="383" ht="36" customHeight="1" spans="1:7">
      <c r="A383" s="442">
        <v>2050301</v>
      </c>
      <c r="B383" s="302" t="s">
        <v>368</v>
      </c>
      <c r="C383" s="344">
        <v>0</v>
      </c>
      <c r="D383" s="344">
        <v>0</v>
      </c>
      <c r="E383" s="306" t="str">
        <f t="shared" si="20"/>
        <v/>
      </c>
      <c r="F383" s="273" t="str">
        <f t="shared" si="18"/>
        <v>否</v>
      </c>
      <c r="G383" s="152" t="str">
        <f t="shared" si="19"/>
        <v>项</v>
      </c>
    </row>
    <row r="384" ht="36" customHeight="1" spans="1:7">
      <c r="A384" s="442">
        <v>2050302</v>
      </c>
      <c r="B384" s="302" t="s">
        <v>369</v>
      </c>
      <c r="C384" s="344">
        <v>936</v>
      </c>
      <c r="D384" s="344">
        <v>973</v>
      </c>
      <c r="E384" s="306">
        <f t="shared" si="20"/>
        <v>0.04</v>
      </c>
      <c r="F384" s="273" t="str">
        <f t="shared" si="18"/>
        <v>是</v>
      </c>
      <c r="G384" s="152" t="str">
        <f t="shared" si="19"/>
        <v>项</v>
      </c>
    </row>
    <row r="385" ht="36" customHeight="1" spans="1:7">
      <c r="A385" s="442">
        <v>2050303</v>
      </c>
      <c r="B385" s="302" t="s">
        <v>370</v>
      </c>
      <c r="C385" s="344">
        <v>0</v>
      </c>
      <c r="D385" s="344">
        <v>0</v>
      </c>
      <c r="E385" s="306" t="str">
        <f t="shared" si="20"/>
        <v/>
      </c>
      <c r="F385" s="273" t="str">
        <f t="shared" si="18"/>
        <v>否</v>
      </c>
      <c r="G385" s="152" t="str">
        <f t="shared" si="19"/>
        <v>项</v>
      </c>
    </row>
    <row r="386" ht="36" customHeight="1" spans="1:7">
      <c r="A386" s="442">
        <v>2050305</v>
      </c>
      <c r="B386" s="302" t="s">
        <v>371</v>
      </c>
      <c r="C386" s="344">
        <v>0</v>
      </c>
      <c r="D386" s="344">
        <v>0</v>
      </c>
      <c r="E386" s="306" t="str">
        <f t="shared" si="20"/>
        <v/>
      </c>
      <c r="F386" s="273" t="str">
        <f t="shared" si="18"/>
        <v>否</v>
      </c>
      <c r="G386" s="152" t="str">
        <f t="shared" si="19"/>
        <v>项</v>
      </c>
    </row>
    <row r="387" ht="36" customHeight="1" spans="1:7">
      <c r="A387" s="442">
        <v>2050399</v>
      </c>
      <c r="B387" s="302" t="s">
        <v>372</v>
      </c>
      <c r="C387" s="344">
        <v>0</v>
      </c>
      <c r="D387" s="344">
        <v>1262</v>
      </c>
      <c r="E387" s="306" t="str">
        <f t="shared" si="20"/>
        <v/>
      </c>
      <c r="F387" s="273" t="str">
        <f t="shared" si="18"/>
        <v>是</v>
      </c>
      <c r="G387" s="152" t="str">
        <f t="shared" si="19"/>
        <v>项</v>
      </c>
    </row>
    <row r="388" ht="36" customHeight="1" spans="1:7">
      <c r="A388" s="441">
        <v>20504</v>
      </c>
      <c r="B388" s="298" t="s">
        <v>373</v>
      </c>
      <c r="C388" s="340">
        <v>0</v>
      </c>
      <c r="D388" s="340">
        <v>0</v>
      </c>
      <c r="E388" s="311" t="str">
        <f t="shared" si="20"/>
        <v/>
      </c>
      <c r="F388" s="273" t="str">
        <f t="shared" ref="F388:F451" si="21">IF(LEN(A388)=3,"是",IF(B388&lt;&gt;"",IF(SUM(C388:D388)&lt;&gt;0,"是","否"),"是"))</f>
        <v>否</v>
      </c>
      <c r="G388" s="152" t="str">
        <f t="shared" ref="G388:G451" si="22">IF(LEN(A388)=3,"类",IF(LEN(A388)=5,"款","项"))</f>
        <v>款</v>
      </c>
    </row>
    <row r="389" ht="36" customHeight="1" spans="1:7">
      <c r="A389" s="442">
        <v>2050401</v>
      </c>
      <c r="B389" s="302" t="s">
        <v>374</v>
      </c>
      <c r="C389" s="344">
        <v>0</v>
      </c>
      <c r="D389" s="344">
        <v>0</v>
      </c>
      <c r="E389" s="306" t="str">
        <f t="shared" si="20"/>
        <v/>
      </c>
      <c r="F389" s="273" t="str">
        <f t="shared" si="21"/>
        <v>否</v>
      </c>
      <c r="G389" s="152" t="str">
        <f t="shared" si="22"/>
        <v>项</v>
      </c>
    </row>
    <row r="390" ht="36" customHeight="1" spans="1:7">
      <c r="A390" s="442">
        <v>2050402</v>
      </c>
      <c r="B390" s="302" t="s">
        <v>375</v>
      </c>
      <c r="C390" s="344">
        <v>0</v>
      </c>
      <c r="D390" s="344">
        <v>0</v>
      </c>
      <c r="E390" s="306" t="str">
        <f t="shared" si="20"/>
        <v/>
      </c>
      <c r="F390" s="273" t="str">
        <f t="shared" si="21"/>
        <v>否</v>
      </c>
      <c r="G390" s="152" t="str">
        <f t="shared" si="22"/>
        <v>项</v>
      </c>
    </row>
    <row r="391" ht="36" customHeight="1" spans="1:7">
      <c r="A391" s="442">
        <v>2050403</v>
      </c>
      <c r="B391" s="302" t="s">
        <v>376</v>
      </c>
      <c r="C391" s="344">
        <v>0</v>
      </c>
      <c r="D391" s="344">
        <v>0</v>
      </c>
      <c r="E391" s="306" t="str">
        <f t="shared" si="20"/>
        <v/>
      </c>
      <c r="F391" s="273" t="str">
        <f t="shared" si="21"/>
        <v>否</v>
      </c>
      <c r="G391" s="152" t="str">
        <f t="shared" si="22"/>
        <v>项</v>
      </c>
    </row>
    <row r="392" ht="36" customHeight="1" spans="1:7">
      <c r="A392" s="442">
        <v>2050404</v>
      </c>
      <c r="B392" s="302" t="s">
        <v>377</v>
      </c>
      <c r="C392" s="344">
        <v>0</v>
      </c>
      <c r="D392" s="344">
        <v>0</v>
      </c>
      <c r="E392" s="306" t="str">
        <f t="shared" si="20"/>
        <v/>
      </c>
      <c r="F392" s="273" t="str">
        <f t="shared" si="21"/>
        <v>否</v>
      </c>
      <c r="G392" s="152" t="str">
        <f t="shared" si="22"/>
        <v>项</v>
      </c>
    </row>
    <row r="393" ht="36" customHeight="1" spans="1:7">
      <c r="A393" s="442">
        <v>2050499</v>
      </c>
      <c r="B393" s="302" t="s">
        <v>378</v>
      </c>
      <c r="C393" s="344">
        <v>0</v>
      </c>
      <c r="D393" s="344">
        <v>0</v>
      </c>
      <c r="E393" s="306" t="str">
        <f t="shared" si="20"/>
        <v/>
      </c>
      <c r="F393" s="273" t="str">
        <f t="shared" si="21"/>
        <v>否</v>
      </c>
      <c r="G393" s="152" t="str">
        <f t="shared" si="22"/>
        <v>项</v>
      </c>
    </row>
    <row r="394" ht="36" customHeight="1" spans="1:7">
      <c r="A394" s="441">
        <v>20505</v>
      </c>
      <c r="B394" s="298" t="s">
        <v>379</v>
      </c>
      <c r="C394" s="340">
        <v>0</v>
      </c>
      <c r="D394" s="340">
        <v>0</v>
      </c>
      <c r="E394" s="311" t="str">
        <f t="shared" si="20"/>
        <v/>
      </c>
      <c r="F394" s="273" t="str">
        <f t="shared" si="21"/>
        <v>否</v>
      </c>
      <c r="G394" s="152" t="str">
        <f t="shared" si="22"/>
        <v>款</v>
      </c>
    </row>
    <row r="395" ht="36" customHeight="1" spans="1:7">
      <c r="A395" s="442">
        <v>2050501</v>
      </c>
      <c r="B395" s="302" t="s">
        <v>380</v>
      </c>
      <c r="C395" s="344">
        <v>0</v>
      </c>
      <c r="D395" s="344">
        <v>0</v>
      </c>
      <c r="E395" s="306" t="str">
        <f t="shared" si="20"/>
        <v/>
      </c>
      <c r="F395" s="273" t="str">
        <f t="shared" si="21"/>
        <v>否</v>
      </c>
      <c r="G395" s="152" t="str">
        <f t="shared" si="22"/>
        <v>项</v>
      </c>
    </row>
    <row r="396" ht="36" customHeight="1" spans="1:7">
      <c r="A396" s="442">
        <v>2050502</v>
      </c>
      <c r="B396" s="302" t="s">
        <v>381</v>
      </c>
      <c r="C396" s="344">
        <v>0</v>
      </c>
      <c r="D396" s="344">
        <v>0</v>
      </c>
      <c r="E396" s="306" t="str">
        <f t="shared" si="20"/>
        <v/>
      </c>
      <c r="F396" s="273" t="str">
        <f t="shared" si="21"/>
        <v>否</v>
      </c>
      <c r="G396" s="152" t="str">
        <f t="shared" si="22"/>
        <v>项</v>
      </c>
    </row>
    <row r="397" ht="36" customHeight="1" spans="1:7">
      <c r="A397" s="442">
        <v>2050599</v>
      </c>
      <c r="B397" s="302" t="s">
        <v>382</v>
      </c>
      <c r="C397" s="344">
        <v>0</v>
      </c>
      <c r="D397" s="344">
        <v>0</v>
      </c>
      <c r="E397" s="306" t="str">
        <f t="shared" si="20"/>
        <v/>
      </c>
      <c r="F397" s="273" t="str">
        <f t="shared" si="21"/>
        <v>否</v>
      </c>
      <c r="G397" s="152" t="str">
        <f t="shared" si="22"/>
        <v>项</v>
      </c>
    </row>
    <row r="398" ht="36" customHeight="1" spans="1:7">
      <c r="A398" s="441">
        <v>20506</v>
      </c>
      <c r="B398" s="298" t="s">
        <v>383</v>
      </c>
      <c r="C398" s="340">
        <v>0</v>
      </c>
      <c r="D398" s="340">
        <v>0</v>
      </c>
      <c r="E398" s="311" t="str">
        <f t="shared" si="20"/>
        <v/>
      </c>
      <c r="F398" s="273" t="str">
        <f t="shared" si="21"/>
        <v>否</v>
      </c>
      <c r="G398" s="152" t="str">
        <f t="shared" si="22"/>
        <v>款</v>
      </c>
    </row>
    <row r="399" ht="36" customHeight="1" spans="1:7">
      <c r="A399" s="442">
        <v>2050601</v>
      </c>
      <c r="B399" s="302" t="s">
        <v>384</v>
      </c>
      <c r="C399" s="344">
        <v>0</v>
      </c>
      <c r="D399" s="344">
        <v>0</v>
      </c>
      <c r="E399" s="306" t="str">
        <f t="shared" si="20"/>
        <v/>
      </c>
      <c r="F399" s="273" t="str">
        <f t="shared" si="21"/>
        <v>否</v>
      </c>
      <c r="G399" s="152" t="str">
        <f t="shared" si="22"/>
        <v>项</v>
      </c>
    </row>
    <row r="400" ht="36" customHeight="1" spans="1:7">
      <c r="A400" s="442">
        <v>2050602</v>
      </c>
      <c r="B400" s="302" t="s">
        <v>385</v>
      </c>
      <c r="C400" s="344">
        <v>0</v>
      </c>
      <c r="D400" s="344">
        <v>0</v>
      </c>
      <c r="E400" s="306" t="str">
        <f t="shared" si="20"/>
        <v/>
      </c>
      <c r="F400" s="273" t="str">
        <f t="shared" si="21"/>
        <v>否</v>
      </c>
      <c r="G400" s="152" t="str">
        <f t="shared" si="22"/>
        <v>项</v>
      </c>
    </row>
    <row r="401" ht="36" customHeight="1" spans="1:7">
      <c r="A401" s="442">
        <v>2050699</v>
      </c>
      <c r="B401" s="302" t="s">
        <v>386</v>
      </c>
      <c r="C401" s="344">
        <v>0</v>
      </c>
      <c r="D401" s="344">
        <v>0</v>
      </c>
      <c r="E401" s="306" t="str">
        <f t="shared" si="20"/>
        <v/>
      </c>
      <c r="F401" s="273" t="str">
        <f t="shared" si="21"/>
        <v>否</v>
      </c>
      <c r="G401" s="152" t="str">
        <f t="shared" si="22"/>
        <v>项</v>
      </c>
    </row>
    <row r="402" ht="36" customHeight="1" spans="1:7">
      <c r="A402" s="441">
        <v>20507</v>
      </c>
      <c r="B402" s="298" t="s">
        <v>387</v>
      </c>
      <c r="C402" s="340">
        <v>45</v>
      </c>
      <c r="D402" s="340">
        <v>14</v>
      </c>
      <c r="E402" s="311">
        <f t="shared" si="20"/>
        <v>-0.689</v>
      </c>
      <c r="F402" s="273" t="str">
        <f t="shared" si="21"/>
        <v>是</v>
      </c>
      <c r="G402" s="152" t="str">
        <f t="shared" si="22"/>
        <v>款</v>
      </c>
    </row>
    <row r="403" ht="36" customHeight="1" spans="1:7">
      <c r="A403" s="442">
        <v>2050701</v>
      </c>
      <c r="B403" s="302" t="s">
        <v>388</v>
      </c>
      <c r="C403" s="344">
        <v>45</v>
      </c>
      <c r="D403" s="344">
        <v>14</v>
      </c>
      <c r="E403" s="306">
        <f t="shared" si="20"/>
        <v>-0.689</v>
      </c>
      <c r="F403" s="273" t="str">
        <f t="shared" si="21"/>
        <v>是</v>
      </c>
      <c r="G403" s="152" t="str">
        <f t="shared" si="22"/>
        <v>项</v>
      </c>
    </row>
    <row r="404" ht="36" customHeight="1" spans="1:7">
      <c r="A404" s="442">
        <v>2050702</v>
      </c>
      <c r="B404" s="302" t="s">
        <v>389</v>
      </c>
      <c r="C404" s="344">
        <v>0</v>
      </c>
      <c r="D404" s="344">
        <v>0</v>
      </c>
      <c r="E404" s="306" t="str">
        <f t="shared" si="20"/>
        <v/>
      </c>
      <c r="F404" s="273" t="str">
        <f t="shared" si="21"/>
        <v>否</v>
      </c>
      <c r="G404" s="152" t="str">
        <f t="shared" si="22"/>
        <v>项</v>
      </c>
    </row>
    <row r="405" ht="36" customHeight="1" spans="1:7">
      <c r="A405" s="442">
        <v>2050799</v>
      </c>
      <c r="B405" s="302" t="s">
        <v>390</v>
      </c>
      <c r="C405" s="344">
        <v>0</v>
      </c>
      <c r="D405" s="344">
        <v>0</v>
      </c>
      <c r="E405" s="306" t="str">
        <f t="shared" si="20"/>
        <v/>
      </c>
      <c r="F405" s="273" t="str">
        <f t="shared" si="21"/>
        <v>否</v>
      </c>
      <c r="G405" s="152" t="str">
        <f t="shared" si="22"/>
        <v>项</v>
      </c>
    </row>
    <row r="406" ht="36" customHeight="1" spans="1:7">
      <c r="A406" s="441">
        <v>20508</v>
      </c>
      <c r="B406" s="298" t="s">
        <v>391</v>
      </c>
      <c r="C406" s="340">
        <v>160</v>
      </c>
      <c r="D406" s="340">
        <v>177</v>
      </c>
      <c r="E406" s="311">
        <f t="shared" si="20"/>
        <v>0.106</v>
      </c>
      <c r="F406" s="273" t="str">
        <f t="shared" si="21"/>
        <v>是</v>
      </c>
      <c r="G406" s="152" t="str">
        <f t="shared" si="22"/>
        <v>款</v>
      </c>
    </row>
    <row r="407" ht="36" customHeight="1" spans="1:7">
      <c r="A407" s="442">
        <v>2050801</v>
      </c>
      <c r="B407" s="302" t="s">
        <v>392</v>
      </c>
      <c r="C407" s="344">
        <v>0</v>
      </c>
      <c r="D407" s="344">
        <v>0</v>
      </c>
      <c r="E407" s="306" t="str">
        <f t="shared" si="20"/>
        <v/>
      </c>
      <c r="F407" s="273" t="str">
        <f t="shared" si="21"/>
        <v>否</v>
      </c>
      <c r="G407" s="152" t="str">
        <f t="shared" si="22"/>
        <v>项</v>
      </c>
    </row>
    <row r="408" ht="36" customHeight="1" spans="1:7">
      <c r="A408" s="442">
        <v>2050802</v>
      </c>
      <c r="B408" s="302" t="s">
        <v>393</v>
      </c>
      <c r="C408" s="344">
        <v>160</v>
      </c>
      <c r="D408" s="344">
        <v>177</v>
      </c>
      <c r="E408" s="306">
        <f t="shared" si="20"/>
        <v>0.106</v>
      </c>
      <c r="F408" s="273" t="str">
        <f t="shared" si="21"/>
        <v>是</v>
      </c>
      <c r="G408" s="152" t="str">
        <f t="shared" si="22"/>
        <v>项</v>
      </c>
    </row>
    <row r="409" ht="36" customHeight="1" spans="1:7">
      <c r="A409" s="442">
        <v>2050803</v>
      </c>
      <c r="B409" s="302" t="s">
        <v>394</v>
      </c>
      <c r="C409" s="344">
        <v>0</v>
      </c>
      <c r="D409" s="344">
        <v>0</v>
      </c>
      <c r="E409" s="306" t="str">
        <f t="shared" si="20"/>
        <v/>
      </c>
      <c r="F409" s="273" t="str">
        <f t="shared" si="21"/>
        <v>否</v>
      </c>
      <c r="G409" s="152" t="str">
        <f t="shared" si="22"/>
        <v>项</v>
      </c>
    </row>
    <row r="410" ht="36" customHeight="1" spans="1:7">
      <c r="A410" s="442">
        <v>2050804</v>
      </c>
      <c r="B410" s="302" t="s">
        <v>395</v>
      </c>
      <c r="C410" s="344">
        <v>0</v>
      </c>
      <c r="D410" s="344">
        <v>0</v>
      </c>
      <c r="E410" s="306" t="str">
        <f t="shared" si="20"/>
        <v/>
      </c>
      <c r="F410" s="273" t="str">
        <f t="shared" si="21"/>
        <v>否</v>
      </c>
      <c r="G410" s="152" t="str">
        <f t="shared" si="22"/>
        <v>项</v>
      </c>
    </row>
    <row r="411" ht="36" customHeight="1" spans="1:7">
      <c r="A411" s="442">
        <v>2050899</v>
      </c>
      <c r="B411" s="302" t="s">
        <v>396</v>
      </c>
      <c r="C411" s="344">
        <v>0</v>
      </c>
      <c r="D411" s="344">
        <v>0</v>
      </c>
      <c r="E411" s="306" t="str">
        <f t="shared" si="20"/>
        <v/>
      </c>
      <c r="F411" s="273" t="str">
        <f t="shared" si="21"/>
        <v>否</v>
      </c>
      <c r="G411" s="152" t="str">
        <f t="shared" si="22"/>
        <v>项</v>
      </c>
    </row>
    <row r="412" ht="36" customHeight="1" spans="1:7">
      <c r="A412" s="441">
        <v>20509</v>
      </c>
      <c r="B412" s="298" t="s">
        <v>397</v>
      </c>
      <c r="C412" s="340">
        <v>0</v>
      </c>
      <c r="D412" s="340">
        <v>490</v>
      </c>
      <c r="E412" s="311" t="str">
        <f t="shared" si="20"/>
        <v/>
      </c>
      <c r="F412" s="273" t="str">
        <f t="shared" si="21"/>
        <v>是</v>
      </c>
      <c r="G412" s="152" t="str">
        <f t="shared" si="22"/>
        <v>款</v>
      </c>
    </row>
    <row r="413" s="432" customFormat="1" ht="36" customHeight="1" spans="1:7">
      <c r="A413" s="442">
        <v>2050901</v>
      </c>
      <c r="B413" s="302" t="s">
        <v>398</v>
      </c>
      <c r="C413" s="344">
        <v>0</v>
      </c>
      <c r="D413" s="344">
        <v>0</v>
      </c>
      <c r="E413" s="306" t="str">
        <f t="shared" si="20"/>
        <v/>
      </c>
      <c r="F413" s="273" t="str">
        <f t="shared" si="21"/>
        <v>否</v>
      </c>
      <c r="G413" s="152" t="str">
        <f t="shared" si="22"/>
        <v>项</v>
      </c>
    </row>
    <row r="414" ht="36" customHeight="1" spans="1:7">
      <c r="A414" s="442">
        <v>2050902</v>
      </c>
      <c r="B414" s="302" t="s">
        <v>399</v>
      </c>
      <c r="C414" s="344">
        <v>0</v>
      </c>
      <c r="D414" s="344">
        <v>0</v>
      </c>
      <c r="E414" s="306" t="str">
        <f t="shared" si="20"/>
        <v/>
      </c>
      <c r="F414" s="273" t="str">
        <f t="shared" si="21"/>
        <v>否</v>
      </c>
      <c r="G414" s="152" t="str">
        <f t="shared" si="22"/>
        <v>项</v>
      </c>
    </row>
    <row r="415" ht="36" customHeight="1" spans="1:7">
      <c r="A415" s="442">
        <v>2050903</v>
      </c>
      <c r="B415" s="302" t="s">
        <v>400</v>
      </c>
      <c r="C415" s="344">
        <v>0</v>
      </c>
      <c r="D415" s="344">
        <v>0</v>
      </c>
      <c r="E415" s="306" t="str">
        <f t="shared" si="20"/>
        <v/>
      </c>
      <c r="F415" s="273" t="str">
        <f t="shared" si="21"/>
        <v>否</v>
      </c>
      <c r="G415" s="152" t="str">
        <f t="shared" si="22"/>
        <v>项</v>
      </c>
    </row>
    <row r="416" s="432" customFormat="1" ht="36" customHeight="1" spans="1:7">
      <c r="A416" s="442">
        <v>2050904</v>
      </c>
      <c r="B416" s="302" t="s">
        <v>401</v>
      </c>
      <c r="C416" s="344">
        <v>0</v>
      </c>
      <c r="D416" s="344">
        <v>0</v>
      </c>
      <c r="E416" s="306" t="str">
        <f t="shared" si="20"/>
        <v/>
      </c>
      <c r="F416" s="273" t="str">
        <f t="shared" si="21"/>
        <v>否</v>
      </c>
      <c r="G416" s="152" t="str">
        <f t="shared" si="22"/>
        <v>项</v>
      </c>
    </row>
    <row r="417" ht="36" customHeight="1" spans="1:7">
      <c r="A417" s="442">
        <v>2050905</v>
      </c>
      <c r="B417" s="302" t="s">
        <v>402</v>
      </c>
      <c r="C417" s="344">
        <v>0</v>
      </c>
      <c r="D417" s="344">
        <v>0</v>
      </c>
      <c r="E417" s="306" t="str">
        <f t="shared" si="20"/>
        <v/>
      </c>
      <c r="F417" s="273" t="str">
        <f t="shared" si="21"/>
        <v>否</v>
      </c>
      <c r="G417" s="152" t="str">
        <f t="shared" si="22"/>
        <v>项</v>
      </c>
    </row>
    <row r="418" ht="36" customHeight="1" spans="1:7">
      <c r="A418" s="442">
        <v>2050999</v>
      </c>
      <c r="B418" s="302" t="s">
        <v>403</v>
      </c>
      <c r="C418" s="344">
        <v>0</v>
      </c>
      <c r="D418" s="344">
        <v>490</v>
      </c>
      <c r="E418" s="306" t="str">
        <f t="shared" si="20"/>
        <v/>
      </c>
      <c r="F418" s="273" t="str">
        <f t="shared" si="21"/>
        <v>是</v>
      </c>
      <c r="G418" s="152" t="str">
        <f t="shared" si="22"/>
        <v>项</v>
      </c>
    </row>
    <row r="419" ht="36" customHeight="1" spans="1:7">
      <c r="A419" s="441">
        <v>20599</v>
      </c>
      <c r="B419" s="298" t="s">
        <v>404</v>
      </c>
      <c r="C419" s="340">
        <v>349</v>
      </c>
      <c r="D419" s="340">
        <v>1012</v>
      </c>
      <c r="E419" s="311">
        <f t="shared" si="20"/>
        <v>1.9</v>
      </c>
      <c r="F419" s="273" t="str">
        <f t="shared" si="21"/>
        <v>是</v>
      </c>
      <c r="G419" s="152" t="str">
        <f t="shared" si="22"/>
        <v>款</v>
      </c>
    </row>
    <row r="420" ht="36" customHeight="1" spans="1:7">
      <c r="A420" s="304">
        <v>2059999</v>
      </c>
      <c r="B420" s="302" t="s">
        <v>405</v>
      </c>
      <c r="C420" s="344">
        <v>349</v>
      </c>
      <c r="D420" s="344">
        <v>1012</v>
      </c>
      <c r="E420" s="306">
        <f t="shared" si="20"/>
        <v>1.9</v>
      </c>
      <c r="F420" s="273" t="str">
        <f t="shared" si="21"/>
        <v>是</v>
      </c>
      <c r="G420" s="152" t="str">
        <f t="shared" si="22"/>
        <v>项</v>
      </c>
    </row>
    <row r="421" ht="36" customHeight="1" spans="1:7">
      <c r="A421" s="446" t="s">
        <v>406</v>
      </c>
      <c r="B421" s="447" t="s">
        <v>279</v>
      </c>
      <c r="C421" s="448">
        <v>0</v>
      </c>
      <c r="D421" s="448">
        <v>0</v>
      </c>
      <c r="E421" s="306" t="str">
        <f t="shared" si="20"/>
        <v/>
      </c>
      <c r="F421" s="273" t="str">
        <f t="shared" si="21"/>
        <v>否</v>
      </c>
      <c r="G421" s="152" t="str">
        <f t="shared" si="22"/>
        <v>项</v>
      </c>
    </row>
    <row r="422" ht="36" customHeight="1" spans="1:7">
      <c r="A422" s="446" t="s">
        <v>407</v>
      </c>
      <c r="B422" s="447" t="s">
        <v>408</v>
      </c>
      <c r="C422" s="448">
        <v>0</v>
      </c>
      <c r="D422" s="448">
        <v>0</v>
      </c>
      <c r="E422" s="306" t="str">
        <f t="shared" si="20"/>
        <v/>
      </c>
      <c r="F422" s="273" t="str">
        <f t="shared" si="21"/>
        <v>否</v>
      </c>
      <c r="G422" s="152" t="str">
        <f t="shared" si="22"/>
        <v>项</v>
      </c>
    </row>
    <row r="423" ht="36" customHeight="1" spans="1:7">
      <c r="A423" s="441">
        <v>206</v>
      </c>
      <c r="B423" s="298" t="s">
        <v>81</v>
      </c>
      <c r="C423" s="340">
        <v>47</v>
      </c>
      <c r="D423" s="340">
        <v>71</v>
      </c>
      <c r="E423" s="311">
        <f t="shared" si="20"/>
        <v>0.511</v>
      </c>
      <c r="F423" s="273" t="str">
        <f t="shared" si="21"/>
        <v>是</v>
      </c>
      <c r="G423" s="152" t="str">
        <f t="shared" si="22"/>
        <v>类</v>
      </c>
    </row>
    <row r="424" ht="36" customHeight="1" spans="1:7">
      <c r="A424" s="441">
        <v>20601</v>
      </c>
      <c r="B424" s="298" t="s">
        <v>409</v>
      </c>
      <c r="C424" s="340">
        <v>0</v>
      </c>
      <c r="D424" s="340">
        <v>0</v>
      </c>
      <c r="E424" s="311" t="str">
        <f t="shared" si="20"/>
        <v/>
      </c>
      <c r="F424" s="273" t="str">
        <f t="shared" si="21"/>
        <v>否</v>
      </c>
      <c r="G424" s="152" t="str">
        <f t="shared" si="22"/>
        <v>款</v>
      </c>
    </row>
    <row r="425" ht="36" customHeight="1" spans="1:7">
      <c r="A425" s="442">
        <v>2060101</v>
      </c>
      <c r="B425" s="302" t="s">
        <v>139</v>
      </c>
      <c r="C425" s="344">
        <v>0</v>
      </c>
      <c r="D425" s="344">
        <v>0</v>
      </c>
      <c r="E425" s="306" t="str">
        <f t="shared" si="20"/>
        <v/>
      </c>
      <c r="F425" s="273" t="str">
        <f t="shared" si="21"/>
        <v>否</v>
      </c>
      <c r="G425" s="152" t="str">
        <f t="shared" si="22"/>
        <v>项</v>
      </c>
    </row>
    <row r="426" ht="36" customHeight="1" spans="1:7">
      <c r="A426" s="442">
        <v>2060102</v>
      </c>
      <c r="B426" s="302" t="s">
        <v>140</v>
      </c>
      <c r="C426" s="344">
        <v>0</v>
      </c>
      <c r="D426" s="344">
        <v>0</v>
      </c>
      <c r="E426" s="306" t="str">
        <f t="shared" si="20"/>
        <v/>
      </c>
      <c r="F426" s="273" t="str">
        <f t="shared" si="21"/>
        <v>否</v>
      </c>
      <c r="G426" s="152" t="str">
        <f t="shared" si="22"/>
        <v>项</v>
      </c>
    </row>
    <row r="427" ht="36" customHeight="1" spans="1:7">
      <c r="A427" s="442">
        <v>2060103</v>
      </c>
      <c r="B427" s="302" t="s">
        <v>141</v>
      </c>
      <c r="C427" s="344">
        <v>0</v>
      </c>
      <c r="D427" s="344">
        <v>0</v>
      </c>
      <c r="E427" s="306" t="str">
        <f t="shared" si="20"/>
        <v/>
      </c>
      <c r="F427" s="273" t="str">
        <f t="shared" si="21"/>
        <v>否</v>
      </c>
      <c r="G427" s="152" t="str">
        <f t="shared" si="22"/>
        <v>项</v>
      </c>
    </row>
    <row r="428" ht="36" customHeight="1" spans="1:7">
      <c r="A428" s="442">
        <v>2060199</v>
      </c>
      <c r="B428" s="302" t="s">
        <v>410</v>
      </c>
      <c r="C428" s="344">
        <v>0</v>
      </c>
      <c r="D428" s="344">
        <v>0</v>
      </c>
      <c r="E428" s="306" t="str">
        <f t="shared" si="20"/>
        <v/>
      </c>
      <c r="F428" s="273" t="str">
        <f t="shared" si="21"/>
        <v>否</v>
      </c>
      <c r="G428" s="152" t="str">
        <f t="shared" si="22"/>
        <v>项</v>
      </c>
    </row>
    <row r="429" ht="36" customHeight="1" spans="1:7">
      <c r="A429" s="441">
        <v>20602</v>
      </c>
      <c r="B429" s="298" t="s">
        <v>411</v>
      </c>
      <c r="C429" s="340">
        <v>0</v>
      </c>
      <c r="D429" s="340">
        <v>0</v>
      </c>
      <c r="E429" s="311" t="str">
        <f t="shared" si="20"/>
        <v/>
      </c>
      <c r="F429" s="273" t="str">
        <f t="shared" si="21"/>
        <v>否</v>
      </c>
      <c r="G429" s="152" t="str">
        <f t="shared" si="22"/>
        <v>款</v>
      </c>
    </row>
    <row r="430" ht="36" customHeight="1" spans="1:7">
      <c r="A430" s="442">
        <v>2060201</v>
      </c>
      <c r="B430" s="302" t="s">
        <v>412</v>
      </c>
      <c r="C430" s="344">
        <v>0</v>
      </c>
      <c r="D430" s="344">
        <v>0</v>
      </c>
      <c r="E430" s="306" t="str">
        <f t="shared" si="20"/>
        <v/>
      </c>
      <c r="F430" s="273" t="str">
        <f t="shared" si="21"/>
        <v>否</v>
      </c>
      <c r="G430" s="152" t="str">
        <f t="shared" si="22"/>
        <v>项</v>
      </c>
    </row>
    <row r="431" ht="36" customHeight="1" spans="1:7">
      <c r="A431" s="442">
        <v>2060203</v>
      </c>
      <c r="B431" s="302" t="s">
        <v>413</v>
      </c>
      <c r="C431" s="344">
        <v>0</v>
      </c>
      <c r="D431" s="344">
        <v>0</v>
      </c>
      <c r="E431" s="306" t="str">
        <f t="shared" si="20"/>
        <v/>
      </c>
      <c r="F431" s="273" t="str">
        <f t="shared" si="21"/>
        <v>否</v>
      </c>
      <c r="G431" s="152" t="str">
        <f t="shared" si="22"/>
        <v>项</v>
      </c>
    </row>
    <row r="432" ht="36" customHeight="1" spans="1:7">
      <c r="A432" s="442">
        <v>2060204</v>
      </c>
      <c r="B432" s="302" t="s">
        <v>414</v>
      </c>
      <c r="C432" s="344">
        <v>0</v>
      </c>
      <c r="D432" s="344">
        <v>0</v>
      </c>
      <c r="E432" s="306" t="str">
        <f t="shared" si="20"/>
        <v/>
      </c>
      <c r="F432" s="273" t="str">
        <f t="shared" si="21"/>
        <v>否</v>
      </c>
      <c r="G432" s="152" t="str">
        <f t="shared" si="22"/>
        <v>项</v>
      </c>
    </row>
    <row r="433" ht="36" customHeight="1" spans="1:7">
      <c r="A433" s="442">
        <v>2060205</v>
      </c>
      <c r="B433" s="302" t="s">
        <v>415</v>
      </c>
      <c r="C433" s="344">
        <v>0</v>
      </c>
      <c r="D433" s="344">
        <v>0</v>
      </c>
      <c r="E433" s="306" t="str">
        <f t="shared" si="20"/>
        <v/>
      </c>
      <c r="F433" s="273" t="str">
        <f t="shared" si="21"/>
        <v>否</v>
      </c>
      <c r="G433" s="152" t="str">
        <f t="shared" si="22"/>
        <v>项</v>
      </c>
    </row>
    <row r="434" ht="36" customHeight="1" spans="1:7">
      <c r="A434" s="442">
        <v>2060206</v>
      </c>
      <c r="B434" s="302" t="s">
        <v>416</v>
      </c>
      <c r="C434" s="344">
        <v>0</v>
      </c>
      <c r="D434" s="344">
        <v>0</v>
      </c>
      <c r="E434" s="306" t="str">
        <f t="shared" si="20"/>
        <v/>
      </c>
      <c r="F434" s="273" t="str">
        <f t="shared" si="21"/>
        <v>否</v>
      </c>
      <c r="G434" s="152" t="str">
        <f t="shared" si="22"/>
        <v>项</v>
      </c>
    </row>
    <row r="435" ht="36" customHeight="1" spans="1:7">
      <c r="A435" s="442">
        <v>2060207</v>
      </c>
      <c r="B435" s="302" t="s">
        <v>417</v>
      </c>
      <c r="C435" s="344">
        <v>0</v>
      </c>
      <c r="D435" s="344">
        <v>0</v>
      </c>
      <c r="E435" s="306" t="str">
        <f t="shared" si="20"/>
        <v/>
      </c>
      <c r="F435" s="273" t="str">
        <f t="shared" si="21"/>
        <v>否</v>
      </c>
      <c r="G435" s="152" t="str">
        <f t="shared" si="22"/>
        <v>项</v>
      </c>
    </row>
    <row r="436" ht="36" customHeight="1" spans="1:7">
      <c r="A436" s="444">
        <v>2060208</v>
      </c>
      <c r="B436" s="454" t="s">
        <v>418</v>
      </c>
      <c r="C436" s="344">
        <v>0</v>
      </c>
      <c r="D436" s="344">
        <v>0</v>
      </c>
      <c r="E436" s="306" t="str">
        <f t="shared" si="20"/>
        <v/>
      </c>
      <c r="F436" s="273" t="str">
        <f t="shared" si="21"/>
        <v>否</v>
      </c>
      <c r="G436" s="152" t="str">
        <f t="shared" si="22"/>
        <v>项</v>
      </c>
    </row>
    <row r="437" ht="36" customHeight="1" spans="1:7">
      <c r="A437" s="442">
        <v>2060299</v>
      </c>
      <c r="B437" s="302" t="s">
        <v>419</v>
      </c>
      <c r="C437" s="344">
        <v>0</v>
      </c>
      <c r="D437" s="344">
        <v>0</v>
      </c>
      <c r="E437" s="306" t="str">
        <f t="shared" si="20"/>
        <v/>
      </c>
      <c r="F437" s="273" t="str">
        <f t="shared" si="21"/>
        <v>否</v>
      </c>
      <c r="G437" s="152" t="str">
        <f t="shared" si="22"/>
        <v>项</v>
      </c>
    </row>
    <row r="438" ht="36" customHeight="1" spans="1:7">
      <c r="A438" s="441">
        <v>20603</v>
      </c>
      <c r="B438" s="298" t="s">
        <v>420</v>
      </c>
      <c r="C438" s="340">
        <v>0</v>
      </c>
      <c r="D438" s="340">
        <v>0</v>
      </c>
      <c r="E438" s="311" t="str">
        <f t="shared" si="20"/>
        <v/>
      </c>
      <c r="F438" s="273" t="str">
        <f t="shared" si="21"/>
        <v>否</v>
      </c>
      <c r="G438" s="152" t="str">
        <f t="shared" si="22"/>
        <v>款</v>
      </c>
    </row>
    <row r="439" ht="36" customHeight="1" spans="1:7">
      <c r="A439" s="442">
        <v>2060301</v>
      </c>
      <c r="B439" s="302" t="s">
        <v>412</v>
      </c>
      <c r="C439" s="344">
        <v>0</v>
      </c>
      <c r="D439" s="344">
        <v>0</v>
      </c>
      <c r="E439" s="306" t="str">
        <f t="shared" si="20"/>
        <v/>
      </c>
      <c r="F439" s="273" t="str">
        <f t="shared" si="21"/>
        <v>否</v>
      </c>
      <c r="G439" s="152" t="str">
        <f t="shared" si="22"/>
        <v>项</v>
      </c>
    </row>
    <row r="440" ht="36" customHeight="1" spans="1:7">
      <c r="A440" s="442">
        <v>2060302</v>
      </c>
      <c r="B440" s="302" t="s">
        <v>421</v>
      </c>
      <c r="C440" s="344">
        <v>0</v>
      </c>
      <c r="D440" s="344">
        <v>0</v>
      </c>
      <c r="E440" s="306" t="str">
        <f t="shared" si="20"/>
        <v/>
      </c>
      <c r="F440" s="273" t="str">
        <f t="shared" si="21"/>
        <v>否</v>
      </c>
      <c r="G440" s="152" t="str">
        <f t="shared" si="22"/>
        <v>项</v>
      </c>
    </row>
    <row r="441" ht="36" customHeight="1" spans="1:7">
      <c r="A441" s="442">
        <v>2060303</v>
      </c>
      <c r="B441" s="302" t="s">
        <v>422</v>
      </c>
      <c r="C441" s="344">
        <v>0</v>
      </c>
      <c r="D441" s="344">
        <v>0</v>
      </c>
      <c r="E441" s="306" t="str">
        <f t="shared" si="20"/>
        <v/>
      </c>
      <c r="F441" s="273" t="str">
        <f t="shared" si="21"/>
        <v>否</v>
      </c>
      <c r="G441" s="152" t="str">
        <f t="shared" si="22"/>
        <v>项</v>
      </c>
    </row>
    <row r="442" ht="36" customHeight="1" spans="1:7">
      <c r="A442" s="442">
        <v>2060304</v>
      </c>
      <c r="B442" s="302" t="s">
        <v>423</v>
      </c>
      <c r="C442" s="344">
        <v>0</v>
      </c>
      <c r="D442" s="344">
        <v>0</v>
      </c>
      <c r="E442" s="306" t="str">
        <f t="shared" si="20"/>
        <v/>
      </c>
      <c r="F442" s="273" t="str">
        <f t="shared" si="21"/>
        <v>否</v>
      </c>
      <c r="G442" s="152" t="str">
        <f t="shared" si="22"/>
        <v>项</v>
      </c>
    </row>
    <row r="443" ht="36" customHeight="1" spans="1:7">
      <c r="A443" s="442">
        <v>2060399</v>
      </c>
      <c r="B443" s="302" t="s">
        <v>424</v>
      </c>
      <c r="C443" s="344">
        <v>0</v>
      </c>
      <c r="D443" s="344">
        <v>0</v>
      </c>
      <c r="E443" s="306" t="str">
        <f t="shared" si="20"/>
        <v/>
      </c>
      <c r="F443" s="273" t="str">
        <f t="shared" si="21"/>
        <v>否</v>
      </c>
      <c r="G443" s="152" t="str">
        <f t="shared" si="22"/>
        <v>项</v>
      </c>
    </row>
    <row r="444" ht="36" customHeight="1" spans="1:7">
      <c r="A444" s="441">
        <v>20604</v>
      </c>
      <c r="B444" s="298" t="s">
        <v>425</v>
      </c>
      <c r="C444" s="340">
        <v>0</v>
      </c>
      <c r="D444" s="340">
        <v>0</v>
      </c>
      <c r="E444" s="311" t="str">
        <f t="shared" si="20"/>
        <v/>
      </c>
      <c r="F444" s="273" t="str">
        <f t="shared" si="21"/>
        <v>否</v>
      </c>
      <c r="G444" s="152" t="str">
        <f t="shared" si="22"/>
        <v>款</v>
      </c>
    </row>
    <row r="445" ht="36" customHeight="1" spans="1:7">
      <c r="A445" s="442">
        <v>2060401</v>
      </c>
      <c r="B445" s="302" t="s">
        <v>412</v>
      </c>
      <c r="C445" s="344">
        <v>0</v>
      </c>
      <c r="D445" s="344">
        <v>0</v>
      </c>
      <c r="E445" s="306" t="str">
        <f t="shared" si="20"/>
        <v/>
      </c>
      <c r="F445" s="273" t="str">
        <f t="shared" si="21"/>
        <v>否</v>
      </c>
      <c r="G445" s="152" t="str">
        <f t="shared" si="22"/>
        <v>项</v>
      </c>
    </row>
    <row r="446" ht="36" customHeight="1" spans="1:7">
      <c r="A446" s="442">
        <v>2060404</v>
      </c>
      <c r="B446" s="302" t="s">
        <v>426</v>
      </c>
      <c r="C446" s="344">
        <v>0</v>
      </c>
      <c r="D446" s="344">
        <v>0</v>
      </c>
      <c r="E446" s="306" t="str">
        <f t="shared" ref="E446:E509" si="23">IF(C446&gt;0,D446/C446-1,IF(C446&lt;0,-(D446/C446-1),""))</f>
        <v/>
      </c>
      <c r="F446" s="273" t="str">
        <f t="shared" si="21"/>
        <v>否</v>
      </c>
      <c r="G446" s="152" t="str">
        <f t="shared" si="22"/>
        <v>项</v>
      </c>
    </row>
    <row r="447" ht="36" customHeight="1" spans="1:7">
      <c r="A447" s="455">
        <v>2060405</v>
      </c>
      <c r="B447" s="302" t="s">
        <v>427</v>
      </c>
      <c r="C447" s="344">
        <v>0</v>
      </c>
      <c r="D447" s="344">
        <v>0</v>
      </c>
      <c r="E447" s="306" t="str">
        <f t="shared" si="23"/>
        <v/>
      </c>
      <c r="F447" s="273" t="str">
        <f t="shared" si="21"/>
        <v>否</v>
      </c>
      <c r="G447" s="152" t="str">
        <f t="shared" si="22"/>
        <v>项</v>
      </c>
    </row>
    <row r="448" ht="36" customHeight="1" spans="1:7">
      <c r="A448" s="442">
        <v>2060499</v>
      </c>
      <c r="B448" s="302" t="s">
        <v>428</v>
      </c>
      <c r="C448" s="344">
        <v>0</v>
      </c>
      <c r="D448" s="344">
        <v>0</v>
      </c>
      <c r="E448" s="306" t="str">
        <f t="shared" si="23"/>
        <v/>
      </c>
      <c r="F448" s="273" t="str">
        <f t="shared" si="21"/>
        <v>否</v>
      </c>
      <c r="G448" s="152" t="str">
        <f t="shared" si="22"/>
        <v>项</v>
      </c>
    </row>
    <row r="449" ht="36" customHeight="1" spans="1:7">
      <c r="A449" s="441">
        <v>20605</v>
      </c>
      <c r="B449" s="298" t="s">
        <v>429</v>
      </c>
      <c r="C449" s="340">
        <v>0</v>
      </c>
      <c r="D449" s="340">
        <v>0</v>
      </c>
      <c r="E449" s="311" t="str">
        <f t="shared" si="23"/>
        <v/>
      </c>
      <c r="F449" s="273" t="str">
        <f t="shared" si="21"/>
        <v>否</v>
      </c>
      <c r="G449" s="152" t="str">
        <f t="shared" si="22"/>
        <v>款</v>
      </c>
    </row>
    <row r="450" ht="36" customHeight="1" spans="1:7">
      <c r="A450" s="442">
        <v>2060501</v>
      </c>
      <c r="B450" s="302" t="s">
        <v>412</v>
      </c>
      <c r="C450" s="344">
        <v>0</v>
      </c>
      <c r="D450" s="344">
        <v>0</v>
      </c>
      <c r="E450" s="306" t="str">
        <f t="shared" si="23"/>
        <v/>
      </c>
      <c r="F450" s="273" t="str">
        <f t="shared" si="21"/>
        <v>否</v>
      </c>
      <c r="G450" s="152" t="str">
        <f t="shared" si="22"/>
        <v>项</v>
      </c>
    </row>
    <row r="451" ht="36" customHeight="1" spans="1:7">
      <c r="A451" s="442">
        <v>2060502</v>
      </c>
      <c r="B451" s="302" t="s">
        <v>430</v>
      </c>
      <c r="C451" s="344">
        <v>0</v>
      </c>
      <c r="D451" s="344">
        <v>0</v>
      </c>
      <c r="E451" s="306" t="str">
        <f t="shared" si="23"/>
        <v/>
      </c>
      <c r="F451" s="273" t="str">
        <f t="shared" si="21"/>
        <v>否</v>
      </c>
      <c r="G451" s="152" t="str">
        <f t="shared" si="22"/>
        <v>项</v>
      </c>
    </row>
    <row r="452" ht="36" customHeight="1" spans="1:7">
      <c r="A452" s="442">
        <v>2060503</v>
      </c>
      <c r="B452" s="302" t="s">
        <v>431</v>
      </c>
      <c r="C452" s="344">
        <v>0</v>
      </c>
      <c r="D452" s="344">
        <v>0</v>
      </c>
      <c r="E452" s="306" t="str">
        <f t="shared" si="23"/>
        <v/>
      </c>
      <c r="F452" s="273" t="str">
        <f t="shared" ref="F452:F515" si="24">IF(LEN(A452)=3,"是",IF(B452&lt;&gt;"",IF(SUM(C452:D452)&lt;&gt;0,"是","否"),"是"))</f>
        <v>否</v>
      </c>
      <c r="G452" s="152" t="str">
        <f t="shared" ref="G452:G515" si="25">IF(LEN(A452)=3,"类",IF(LEN(A452)=5,"款","项"))</f>
        <v>项</v>
      </c>
    </row>
    <row r="453" ht="36" customHeight="1" spans="1:7">
      <c r="A453" s="442">
        <v>2060599</v>
      </c>
      <c r="B453" s="302" t="s">
        <v>432</v>
      </c>
      <c r="C453" s="344">
        <v>0</v>
      </c>
      <c r="D453" s="344">
        <v>0</v>
      </c>
      <c r="E453" s="306" t="str">
        <f t="shared" si="23"/>
        <v/>
      </c>
      <c r="F453" s="273" t="str">
        <f t="shared" si="24"/>
        <v>否</v>
      </c>
      <c r="G453" s="152" t="str">
        <f t="shared" si="25"/>
        <v>项</v>
      </c>
    </row>
    <row r="454" ht="36" customHeight="1" spans="1:7">
      <c r="A454" s="441">
        <v>20606</v>
      </c>
      <c r="B454" s="298" t="s">
        <v>433</v>
      </c>
      <c r="C454" s="340">
        <v>0</v>
      </c>
      <c r="D454" s="340">
        <v>0</v>
      </c>
      <c r="E454" s="311" t="str">
        <f t="shared" si="23"/>
        <v/>
      </c>
      <c r="F454" s="273" t="str">
        <f t="shared" si="24"/>
        <v>否</v>
      </c>
      <c r="G454" s="152" t="str">
        <f t="shared" si="25"/>
        <v>款</v>
      </c>
    </row>
    <row r="455" ht="36" customHeight="1" spans="1:7">
      <c r="A455" s="442">
        <v>2060601</v>
      </c>
      <c r="B455" s="302" t="s">
        <v>434</v>
      </c>
      <c r="C455" s="344">
        <v>0</v>
      </c>
      <c r="D455" s="344">
        <v>0</v>
      </c>
      <c r="E455" s="306" t="str">
        <f t="shared" si="23"/>
        <v/>
      </c>
      <c r="F455" s="273" t="str">
        <f t="shared" si="24"/>
        <v>否</v>
      </c>
      <c r="G455" s="152" t="str">
        <f t="shared" si="25"/>
        <v>项</v>
      </c>
    </row>
    <row r="456" ht="36" customHeight="1" spans="1:7">
      <c r="A456" s="442">
        <v>2060602</v>
      </c>
      <c r="B456" s="302" t="s">
        <v>435</v>
      </c>
      <c r="C456" s="344">
        <v>0</v>
      </c>
      <c r="D456" s="344">
        <v>0</v>
      </c>
      <c r="E456" s="306" t="str">
        <f t="shared" si="23"/>
        <v/>
      </c>
      <c r="F456" s="273" t="str">
        <f t="shared" si="24"/>
        <v>否</v>
      </c>
      <c r="G456" s="152" t="str">
        <f t="shared" si="25"/>
        <v>项</v>
      </c>
    </row>
    <row r="457" ht="36" customHeight="1" spans="1:7">
      <c r="A457" s="442">
        <v>2060603</v>
      </c>
      <c r="B457" s="302" t="s">
        <v>436</v>
      </c>
      <c r="C457" s="344">
        <v>0</v>
      </c>
      <c r="D457" s="344">
        <v>0</v>
      </c>
      <c r="E457" s="306" t="str">
        <f t="shared" si="23"/>
        <v/>
      </c>
      <c r="F457" s="273" t="str">
        <f t="shared" si="24"/>
        <v>否</v>
      </c>
      <c r="G457" s="152" t="str">
        <f t="shared" si="25"/>
        <v>项</v>
      </c>
    </row>
    <row r="458" ht="36" customHeight="1" spans="1:7">
      <c r="A458" s="442">
        <v>2060699</v>
      </c>
      <c r="B458" s="302" t="s">
        <v>437</v>
      </c>
      <c r="C458" s="344">
        <v>0</v>
      </c>
      <c r="D458" s="344">
        <v>0</v>
      </c>
      <c r="E458" s="306" t="str">
        <f t="shared" si="23"/>
        <v/>
      </c>
      <c r="F458" s="273" t="str">
        <f t="shared" si="24"/>
        <v>否</v>
      </c>
      <c r="G458" s="152" t="str">
        <f t="shared" si="25"/>
        <v>项</v>
      </c>
    </row>
    <row r="459" ht="36" customHeight="1" spans="1:7">
      <c r="A459" s="441">
        <v>20607</v>
      </c>
      <c r="B459" s="298" t="s">
        <v>438</v>
      </c>
      <c r="C459" s="340">
        <v>47</v>
      </c>
      <c r="D459" s="340">
        <v>71</v>
      </c>
      <c r="E459" s="311">
        <f t="shared" si="23"/>
        <v>0.511</v>
      </c>
      <c r="F459" s="273" t="str">
        <f t="shared" si="24"/>
        <v>是</v>
      </c>
      <c r="G459" s="152" t="str">
        <f t="shared" si="25"/>
        <v>款</v>
      </c>
    </row>
    <row r="460" ht="36" customHeight="1" spans="1:7">
      <c r="A460" s="442">
        <v>2060701</v>
      </c>
      <c r="B460" s="302" t="s">
        <v>412</v>
      </c>
      <c r="C460" s="344">
        <v>47</v>
      </c>
      <c r="D460" s="344">
        <v>44</v>
      </c>
      <c r="E460" s="306">
        <f t="shared" si="23"/>
        <v>-0.064</v>
      </c>
      <c r="F460" s="273" t="str">
        <f t="shared" si="24"/>
        <v>是</v>
      </c>
      <c r="G460" s="152" t="str">
        <f t="shared" si="25"/>
        <v>项</v>
      </c>
    </row>
    <row r="461" ht="36" customHeight="1" spans="1:7">
      <c r="A461" s="442">
        <v>2060702</v>
      </c>
      <c r="B461" s="302" t="s">
        <v>439</v>
      </c>
      <c r="C461" s="344">
        <v>0</v>
      </c>
      <c r="D461" s="344">
        <v>24</v>
      </c>
      <c r="E461" s="306" t="str">
        <f t="shared" si="23"/>
        <v/>
      </c>
      <c r="F461" s="273" t="str">
        <f t="shared" si="24"/>
        <v>是</v>
      </c>
      <c r="G461" s="152" t="str">
        <f t="shared" si="25"/>
        <v>项</v>
      </c>
    </row>
    <row r="462" ht="36" customHeight="1" spans="1:7">
      <c r="A462" s="442">
        <v>2060703</v>
      </c>
      <c r="B462" s="302" t="s">
        <v>440</v>
      </c>
      <c r="C462" s="344">
        <v>0</v>
      </c>
      <c r="D462" s="344">
        <v>3</v>
      </c>
      <c r="E462" s="306" t="str">
        <f t="shared" si="23"/>
        <v/>
      </c>
      <c r="F462" s="273" t="str">
        <f t="shared" si="24"/>
        <v>是</v>
      </c>
      <c r="G462" s="152" t="str">
        <f t="shared" si="25"/>
        <v>项</v>
      </c>
    </row>
    <row r="463" ht="36" customHeight="1" spans="1:7">
      <c r="A463" s="442">
        <v>2060704</v>
      </c>
      <c r="B463" s="302" t="s">
        <v>441</v>
      </c>
      <c r="C463" s="344">
        <v>0</v>
      </c>
      <c r="D463" s="344">
        <v>0</v>
      </c>
      <c r="E463" s="306" t="str">
        <f t="shared" si="23"/>
        <v/>
      </c>
      <c r="F463" s="273" t="str">
        <f t="shared" si="24"/>
        <v>否</v>
      </c>
      <c r="G463" s="152" t="str">
        <f t="shared" si="25"/>
        <v>项</v>
      </c>
    </row>
    <row r="464" ht="36" customHeight="1" spans="1:7">
      <c r="A464" s="442">
        <v>2060705</v>
      </c>
      <c r="B464" s="302" t="s">
        <v>442</v>
      </c>
      <c r="C464" s="344">
        <v>0</v>
      </c>
      <c r="D464" s="344">
        <v>0</v>
      </c>
      <c r="E464" s="306" t="str">
        <f t="shared" si="23"/>
        <v/>
      </c>
      <c r="F464" s="273" t="str">
        <f t="shared" si="24"/>
        <v>否</v>
      </c>
      <c r="G464" s="152" t="str">
        <f t="shared" si="25"/>
        <v>项</v>
      </c>
    </row>
    <row r="465" ht="36" customHeight="1" spans="1:7">
      <c r="A465" s="442">
        <v>2060799</v>
      </c>
      <c r="B465" s="302" t="s">
        <v>443</v>
      </c>
      <c r="C465" s="344">
        <v>0</v>
      </c>
      <c r="D465" s="344">
        <v>0</v>
      </c>
      <c r="E465" s="306" t="str">
        <f t="shared" si="23"/>
        <v/>
      </c>
      <c r="F465" s="273" t="str">
        <f t="shared" si="24"/>
        <v>否</v>
      </c>
      <c r="G465" s="152" t="str">
        <f t="shared" si="25"/>
        <v>项</v>
      </c>
    </row>
    <row r="466" ht="36" customHeight="1" spans="1:7">
      <c r="A466" s="441">
        <v>20608</v>
      </c>
      <c r="B466" s="298" t="s">
        <v>444</v>
      </c>
      <c r="C466" s="340">
        <v>0</v>
      </c>
      <c r="D466" s="340">
        <v>0</v>
      </c>
      <c r="E466" s="311" t="str">
        <f t="shared" si="23"/>
        <v/>
      </c>
      <c r="F466" s="273" t="str">
        <f t="shared" si="24"/>
        <v>否</v>
      </c>
      <c r="G466" s="152" t="str">
        <f t="shared" si="25"/>
        <v>款</v>
      </c>
    </row>
    <row r="467" ht="36" customHeight="1" spans="1:7">
      <c r="A467" s="442">
        <v>2060801</v>
      </c>
      <c r="B467" s="302" t="s">
        <v>445</v>
      </c>
      <c r="C467" s="344">
        <v>0</v>
      </c>
      <c r="D467" s="344">
        <v>0</v>
      </c>
      <c r="E467" s="306" t="str">
        <f t="shared" si="23"/>
        <v/>
      </c>
      <c r="F467" s="273" t="str">
        <f t="shared" si="24"/>
        <v>否</v>
      </c>
      <c r="G467" s="152" t="str">
        <f t="shared" si="25"/>
        <v>项</v>
      </c>
    </row>
    <row r="468" ht="36" customHeight="1" spans="1:7">
      <c r="A468" s="442">
        <v>2060802</v>
      </c>
      <c r="B468" s="302" t="s">
        <v>446</v>
      </c>
      <c r="C468" s="344">
        <v>0</v>
      </c>
      <c r="D468" s="344">
        <v>0</v>
      </c>
      <c r="E468" s="306" t="str">
        <f t="shared" si="23"/>
        <v/>
      </c>
      <c r="F468" s="273" t="str">
        <f t="shared" si="24"/>
        <v>否</v>
      </c>
      <c r="G468" s="152" t="str">
        <f t="shared" si="25"/>
        <v>项</v>
      </c>
    </row>
    <row r="469" ht="36" customHeight="1" spans="1:7">
      <c r="A469" s="442">
        <v>2060899</v>
      </c>
      <c r="B469" s="302" t="s">
        <v>447</v>
      </c>
      <c r="C469" s="344">
        <v>0</v>
      </c>
      <c r="D469" s="344">
        <v>0</v>
      </c>
      <c r="E469" s="306" t="str">
        <f t="shared" si="23"/>
        <v/>
      </c>
      <c r="F469" s="273" t="str">
        <f t="shared" si="24"/>
        <v>否</v>
      </c>
      <c r="G469" s="152" t="str">
        <f t="shared" si="25"/>
        <v>项</v>
      </c>
    </row>
    <row r="470" ht="36" customHeight="1" spans="1:7">
      <c r="A470" s="441">
        <v>20609</v>
      </c>
      <c r="B470" s="298" t="s">
        <v>448</v>
      </c>
      <c r="C470" s="340">
        <v>0</v>
      </c>
      <c r="D470" s="340">
        <v>0</v>
      </c>
      <c r="E470" s="311" t="str">
        <f t="shared" si="23"/>
        <v/>
      </c>
      <c r="F470" s="273" t="str">
        <f t="shared" si="24"/>
        <v>否</v>
      </c>
      <c r="G470" s="152" t="str">
        <f t="shared" si="25"/>
        <v>款</v>
      </c>
    </row>
    <row r="471" ht="36" customHeight="1" spans="1:7">
      <c r="A471" s="442">
        <v>2060901</v>
      </c>
      <c r="B471" s="302" t="s">
        <v>449</v>
      </c>
      <c r="C471" s="344">
        <v>0</v>
      </c>
      <c r="D471" s="344">
        <v>0</v>
      </c>
      <c r="E471" s="306" t="str">
        <f t="shared" si="23"/>
        <v/>
      </c>
      <c r="F471" s="273" t="str">
        <f t="shared" si="24"/>
        <v>否</v>
      </c>
      <c r="G471" s="152" t="str">
        <f t="shared" si="25"/>
        <v>项</v>
      </c>
    </row>
    <row r="472" ht="36" customHeight="1" spans="1:7">
      <c r="A472" s="442">
        <v>2060902</v>
      </c>
      <c r="B472" s="302" t="s">
        <v>450</v>
      </c>
      <c r="C472" s="344">
        <v>0</v>
      </c>
      <c r="D472" s="344">
        <v>0</v>
      </c>
      <c r="E472" s="306" t="str">
        <f t="shared" si="23"/>
        <v/>
      </c>
      <c r="F472" s="273" t="str">
        <f t="shared" si="24"/>
        <v>否</v>
      </c>
      <c r="G472" s="152" t="str">
        <f t="shared" si="25"/>
        <v>项</v>
      </c>
    </row>
    <row r="473" ht="36" customHeight="1" spans="1:7">
      <c r="A473" s="442">
        <v>2060999</v>
      </c>
      <c r="B473" s="302" t="s">
        <v>451</v>
      </c>
      <c r="C473" s="344">
        <v>0</v>
      </c>
      <c r="D473" s="344">
        <v>0</v>
      </c>
      <c r="E473" s="306" t="str">
        <f t="shared" si="23"/>
        <v/>
      </c>
      <c r="F473" s="273" t="str">
        <f t="shared" si="24"/>
        <v>否</v>
      </c>
      <c r="G473" s="152" t="str">
        <f t="shared" si="25"/>
        <v>项</v>
      </c>
    </row>
    <row r="474" ht="36" customHeight="1" spans="1:7">
      <c r="A474" s="441">
        <v>20699</v>
      </c>
      <c r="B474" s="298" t="s">
        <v>452</v>
      </c>
      <c r="C474" s="340">
        <v>0</v>
      </c>
      <c r="D474" s="340">
        <v>0</v>
      </c>
      <c r="E474" s="311" t="str">
        <f t="shared" si="23"/>
        <v/>
      </c>
      <c r="F474" s="273" t="str">
        <f t="shared" si="24"/>
        <v>否</v>
      </c>
      <c r="G474" s="152" t="str">
        <f t="shared" si="25"/>
        <v>款</v>
      </c>
    </row>
    <row r="475" ht="36" customHeight="1" spans="1:7">
      <c r="A475" s="442">
        <v>2069901</v>
      </c>
      <c r="B475" s="302" t="s">
        <v>453</v>
      </c>
      <c r="C475" s="344">
        <v>0</v>
      </c>
      <c r="D475" s="344">
        <v>0</v>
      </c>
      <c r="E475" s="306" t="str">
        <f t="shared" si="23"/>
        <v/>
      </c>
      <c r="F475" s="273" t="str">
        <f t="shared" si="24"/>
        <v>否</v>
      </c>
      <c r="G475" s="152" t="str">
        <f t="shared" si="25"/>
        <v>项</v>
      </c>
    </row>
    <row r="476" ht="36" customHeight="1" spans="1:7">
      <c r="A476" s="442">
        <v>2069902</v>
      </c>
      <c r="B476" s="302" t="s">
        <v>454</v>
      </c>
      <c r="C476" s="344">
        <v>0</v>
      </c>
      <c r="D476" s="344">
        <v>0</v>
      </c>
      <c r="E476" s="306" t="str">
        <f t="shared" si="23"/>
        <v/>
      </c>
      <c r="F476" s="273" t="str">
        <f t="shared" si="24"/>
        <v>否</v>
      </c>
      <c r="G476" s="152" t="str">
        <f t="shared" si="25"/>
        <v>项</v>
      </c>
    </row>
    <row r="477" ht="36" customHeight="1" spans="1:7">
      <c r="A477" s="442">
        <v>2069903</v>
      </c>
      <c r="B477" s="302" t="s">
        <v>455</v>
      </c>
      <c r="C477" s="344">
        <v>0</v>
      </c>
      <c r="D477" s="344">
        <v>0</v>
      </c>
      <c r="E477" s="306" t="str">
        <f t="shared" si="23"/>
        <v/>
      </c>
      <c r="F477" s="273" t="str">
        <f t="shared" si="24"/>
        <v>否</v>
      </c>
      <c r="G477" s="152" t="str">
        <f t="shared" si="25"/>
        <v>项</v>
      </c>
    </row>
    <row r="478" ht="36" customHeight="1" spans="1:7">
      <c r="A478" s="442">
        <v>2069999</v>
      </c>
      <c r="B478" s="302" t="s">
        <v>456</v>
      </c>
      <c r="C478" s="344">
        <v>0</v>
      </c>
      <c r="D478" s="344">
        <v>0</v>
      </c>
      <c r="E478" s="306" t="str">
        <f t="shared" si="23"/>
        <v/>
      </c>
      <c r="F478" s="273" t="str">
        <f t="shared" si="24"/>
        <v>否</v>
      </c>
      <c r="G478" s="152" t="str">
        <f t="shared" si="25"/>
        <v>项</v>
      </c>
    </row>
    <row r="479" ht="36" customHeight="1" spans="1:7">
      <c r="A479" s="456" t="s">
        <v>457</v>
      </c>
      <c r="B479" s="447" t="s">
        <v>279</v>
      </c>
      <c r="C479" s="448">
        <v>0</v>
      </c>
      <c r="D479" s="448">
        <v>0</v>
      </c>
      <c r="E479" s="306" t="str">
        <f t="shared" si="23"/>
        <v/>
      </c>
      <c r="F479" s="273" t="str">
        <f t="shared" si="24"/>
        <v>否</v>
      </c>
      <c r="G479" s="152" t="str">
        <f t="shared" si="25"/>
        <v>项</v>
      </c>
    </row>
    <row r="480" ht="36" customHeight="1" spans="1:7">
      <c r="A480" s="441">
        <v>207</v>
      </c>
      <c r="B480" s="298" t="s">
        <v>83</v>
      </c>
      <c r="C480" s="340">
        <v>636</v>
      </c>
      <c r="D480" s="340">
        <v>508</v>
      </c>
      <c r="E480" s="311">
        <f t="shared" si="23"/>
        <v>-0.201</v>
      </c>
      <c r="F480" s="273" t="str">
        <f t="shared" si="24"/>
        <v>是</v>
      </c>
      <c r="G480" s="152" t="str">
        <f t="shared" si="25"/>
        <v>类</v>
      </c>
    </row>
    <row r="481" ht="36" customHeight="1" spans="1:7">
      <c r="A481" s="441">
        <v>20701</v>
      </c>
      <c r="B481" s="298" t="s">
        <v>458</v>
      </c>
      <c r="C481" s="340">
        <v>582</v>
      </c>
      <c r="D481" s="340">
        <v>438</v>
      </c>
      <c r="E481" s="311">
        <f t="shared" si="23"/>
        <v>-0.247</v>
      </c>
      <c r="F481" s="273" t="str">
        <f t="shared" si="24"/>
        <v>是</v>
      </c>
      <c r="G481" s="152" t="str">
        <f t="shared" si="25"/>
        <v>款</v>
      </c>
    </row>
    <row r="482" ht="36" customHeight="1" spans="1:7">
      <c r="A482" s="442">
        <v>2070101</v>
      </c>
      <c r="B482" s="302" t="s">
        <v>139</v>
      </c>
      <c r="C482" s="344">
        <v>217</v>
      </c>
      <c r="D482" s="344">
        <v>210</v>
      </c>
      <c r="E482" s="306">
        <f t="shared" si="23"/>
        <v>-0.032</v>
      </c>
      <c r="F482" s="273" t="str">
        <f t="shared" si="24"/>
        <v>是</v>
      </c>
      <c r="G482" s="152" t="str">
        <f t="shared" si="25"/>
        <v>项</v>
      </c>
    </row>
    <row r="483" ht="36" customHeight="1" spans="1:7">
      <c r="A483" s="442">
        <v>2070102</v>
      </c>
      <c r="B483" s="302" t="s">
        <v>140</v>
      </c>
      <c r="C483" s="344">
        <v>0</v>
      </c>
      <c r="D483" s="344">
        <v>0</v>
      </c>
      <c r="E483" s="306" t="str">
        <f t="shared" si="23"/>
        <v/>
      </c>
      <c r="F483" s="273" t="str">
        <f t="shared" si="24"/>
        <v>否</v>
      </c>
      <c r="G483" s="152" t="str">
        <f t="shared" si="25"/>
        <v>项</v>
      </c>
    </row>
    <row r="484" ht="36" customHeight="1" spans="1:7">
      <c r="A484" s="442">
        <v>2070103</v>
      </c>
      <c r="B484" s="302" t="s">
        <v>141</v>
      </c>
      <c r="C484" s="344">
        <v>0</v>
      </c>
      <c r="D484" s="344">
        <v>0</v>
      </c>
      <c r="E484" s="306" t="str">
        <f t="shared" si="23"/>
        <v/>
      </c>
      <c r="F484" s="273" t="str">
        <f t="shared" si="24"/>
        <v>否</v>
      </c>
      <c r="G484" s="152" t="str">
        <f t="shared" si="25"/>
        <v>项</v>
      </c>
    </row>
    <row r="485" ht="36" customHeight="1" spans="1:7">
      <c r="A485" s="442">
        <v>2070104</v>
      </c>
      <c r="B485" s="302" t="s">
        <v>459</v>
      </c>
      <c r="C485" s="344">
        <v>96</v>
      </c>
      <c r="D485" s="344">
        <v>97</v>
      </c>
      <c r="E485" s="306">
        <f t="shared" si="23"/>
        <v>0.01</v>
      </c>
      <c r="F485" s="273" t="str">
        <f t="shared" si="24"/>
        <v>是</v>
      </c>
      <c r="G485" s="152" t="str">
        <f t="shared" si="25"/>
        <v>项</v>
      </c>
    </row>
    <row r="486" ht="36" customHeight="1" spans="1:7">
      <c r="A486" s="442">
        <v>2070105</v>
      </c>
      <c r="B486" s="302" t="s">
        <v>460</v>
      </c>
      <c r="C486" s="344">
        <v>0</v>
      </c>
      <c r="D486" s="344">
        <v>0</v>
      </c>
      <c r="E486" s="306" t="str">
        <f t="shared" si="23"/>
        <v/>
      </c>
      <c r="F486" s="273" t="str">
        <f t="shared" si="24"/>
        <v>否</v>
      </c>
      <c r="G486" s="152" t="str">
        <f t="shared" si="25"/>
        <v>项</v>
      </c>
    </row>
    <row r="487" ht="36" customHeight="1" spans="1:7">
      <c r="A487" s="442">
        <v>2070106</v>
      </c>
      <c r="B487" s="302" t="s">
        <v>461</v>
      </c>
      <c r="C487" s="344">
        <v>0</v>
      </c>
      <c r="D487" s="344">
        <v>0</v>
      </c>
      <c r="E487" s="306" t="str">
        <f t="shared" si="23"/>
        <v/>
      </c>
      <c r="F487" s="273" t="str">
        <f t="shared" si="24"/>
        <v>否</v>
      </c>
      <c r="G487" s="152" t="str">
        <f t="shared" si="25"/>
        <v>项</v>
      </c>
    </row>
    <row r="488" ht="36" customHeight="1" spans="1:7">
      <c r="A488" s="442">
        <v>2070107</v>
      </c>
      <c r="B488" s="302" t="s">
        <v>462</v>
      </c>
      <c r="C488" s="344">
        <v>0</v>
      </c>
      <c r="D488" s="344">
        <v>0</v>
      </c>
      <c r="E488" s="306" t="str">
        <f t="shared" si="23"/>
        <v/>
      </c>
      <c r="F488" s="273" t="str">
        <f t="shared" si="24"/>
        <v>否</v>
      </c>
      <c r="G488" s="152" t="str">
        <f t="shared" si="25"/>
        <v>项</v>
      </c>
    </row>
    <row r="489" ht="36" customHeight="1" spans="1:7">
      <c r="A489" s="442">
        <v>2070108</v>
      </c>
      <c r="B489" s="302" t="s">
        <v>463</v>
      </c>
      <c r="C489" s="344">
        <v>0</v>
      </c>
      <c r="D489" s="344">
        <v>0</v>
      </c>
      <c r="E489" s="306" t="str">
        <f t="shared" si="23"/>
        <v/>
      </c>
      <c r="F489" s="273" t="str">
        <f t="shared" si="24"/>
        <v>否</v>
      </c>
      <c r="G489" s="152" t="str">
        <f t="shared" si="25"/>
        <v>项</v>
      </c>
    </row>
    <row r="490" ht="36" customHeight="1" spans="1:7">
      <c r="A490" s="442">
        <v>2070109</v>
      </c>
      <c r="B490" s="302" t="s">
        <v>464</v>
      </c>
      <c r="C490" s="344">
        <v>269</v>
      </c>
      <c r="D490" s="344">
        <v>125</v>
      </c>
      <c r="E490" s="306">
        <f t="shared" si="23"/>
        <v>-0.535</v>
      </c>
      <c r="F490" s="273" t="str">
        <f t="shared" si="24"/>
        <v>是</v>
      </c>
      <c r="G490" s="152" t="str">
        <f t="shared" si="25"/>
        <v>项</v>
      </c>
    </row>
    <row r="491" ht="36" customHeight="1" spans="1:7">
      <c r="A491" s="442">
        <v>2070110</v>
      </c>
      <c r="B491" s="302" t="s">
        <v>465</v>
      </c>
      <c r="C491" s="344">
        <v>0</v>
      </c>
      <c r="D491" s="344">
        <v>0</v>
      </c>
      <c r="E491" s="306" t="str">
        <f t="shared" si="23"/>
        <v/>
      </c>
      <c r="F491" s="273" t="str">
        <f t="shared" si="24"/>
        <v>否</v>
      </c>
      <c r="G491" s="152" t="str">
        <f t="shared" si="25"/>
        <v>项</v>
      </c>
    </row>
    <row r="492" ht="36" customHeight="1" spans="1:7">
      <c r="A492" s="442">
        <v>2070111</v>
      </c>
      <c r="B492" s="302" t="s">
        <v>466</v>
      </c>
      <c r="C492" s="344">
        <v>0</v>
      </c>
      <c r="D492" s="344">
        <v>0</v>
      </c>
      <c r="E492" s="306" t="str">
        <f t="shared" si="23"/>
        <v/>
      </c>
      <c r="F492" s="273" t="str">
        <f t="shared" si="24"/>
        <v>否</v>
      </c>
      <c r="G492" s="152" t="str">
        <f t="shared" si="25"/>
        <v>项</v>
      </c>
    </row>
    <row r="493" ht="36" customHeight="1" spans="1:7">
      <c r="A493" s="442">
        <v>2070112</v>
      </c>
      <c r="B493" s="302" t="s">
        <v>467</v>
      </c>
      <c r="C493" s="344">
        <v>0</v>
      </c>
      <c r="D493" s="344">
        <v>0</v>
      </c>
      <c r="E493" s="306" t="str">
        <f t="shared" si="23"/>
        <v/>
      </c>
      <c r="F493" s="273" t="str">
        <f t="shared" si="24"/>
        <v>否</v>
      </c>
      <c r="G493" s="152" t="str">
        <f t="shared" si="25"/>
        <v>项</v>
      </c>
    </row>
    <row r="494" ht="36" customHeight="1" spans="1:7">
      <c r="A494" s="442">
        <v>2070113</v>
      </c>
      <c r="B494" s="302" t="s">
        <v>468</v>
      </c>
      <c r="C494" s="344">
        <v>0</v>
      </c>
      <c r="D494" s="344">
        <v>0</v>
      </c>
      <c r="E494" s="306" t="str">
        <f t="shared" si="23"/>
        <v/>
      </c>
      <c r="F494" s="273" t="str">
        <f t="shared" si="24"/>
        <v>否</v>
      </c>
      <c r="G494" s="152" t="str">
        <f t="shared" si="25"/>
        <v>项</v>
      </c>
    </row>
    <row r="495" ht="36" customHeight="1" spans="1:7">
      <c r="A495" s="442">
        <v>2070114</v>
      </c>
      <c r="B495" s="302" t="s">
        <v>469</v>
      </c>
      <c r="C495" s="344">
        <v>0</v>
      </c>
      <c r="D495" s="344">
        <v>0</v>
      </c>
      <c r="E495" s="306" t="str">
        <f t="shared" si="23"/>
        <v/>
      </c>
      <c r="F495" s="273" t="str">
        <f t="shared" si="24"/>
        <v>否</v>
      </c>
      <c r="G495" s="152" t="str">
        <f t="shared" si="25"/>
        <v>项</v>
      </c>
    </row>
    <row r="496" ht="36" customHeight="1" spans="1:7">
      <c r="A496" s="442">
        <v>2070199</v>
      </c>
      <c r="B496" s="302" t="s">
        <v>470</v>
      </c>
      <c r="C496" s="344">
        <v>0</v>
      </c>
      <c r="D496" s="344">
        <v>6</v>
      </c>
      <c r="E496" s="306" t="str">
        <f t="shared" si="23"/>
        <v/>
      </c>
      <c r="F496" s="273" t="str">
        <f t="shared" si="24"/>
        <v>是</v>
      </c>
      <c r="G496" s="152" t="str">
        <f t="shared" si="25"/>
        <v>项</v>
      </c>
    </row>
    <row r="497" ht="36" customHeight="1" spans="1:7">
      <c r="A497" s="441">
        <v>20702</v>
      </c>
      <c r="B497" s="298" t="s">
        <v>471</v>
      </c>
      <c r="C497" s="340">
        <v>54</v>
      </c>
      <c r="D497" s="340">
        <v>70</v>
      </c>
      <c r="E497" s="311">
        <f t="shared" si="23"/>
        <v>0.296</v>
      </c>
      <c r="F497" s="273" t="str">
        <f t="shared" si="24"/>
        <v>是</v>
      </c>
      <c r="G497" s="152" t="str">
        <f t="shared" si="25"/>
        <v>款</v>
      </c>
    </row>
    <row r="498" ht="36" customHeight="1" spans="1:7">
      <c r="A498" s="442">
        <v>2070201</v>
      </c>
      <c r="B498" s="302" t="s">
        <v>139</v>
      </c>
      <c r="C498" s="344">
        <v>0</v>
      </c>
      <c r="D498" s="344">
        <v>0</v>
      </c>
      <c r="E498" s="306" t="str">
        <f t="shared" si="23"/>
        <v/>
      </c>
      <c r="F498" s="273" t="str">
        <f t="shared" si="24"/>
        <v>否</v>
      </c>
      <c r="G498" s="152" t="str">
        <f t="shared" si="25"/>
        <v>项</v>
      </c>
    </row>
    <row r="499" ht="36" customHeight="1" spans="1:7">
      <c r="A499" s="442">
        <v>2070202</v>
      </c>
      <c r="B499" s="302" t="s">
        <v>140</v>
      </c>
      <c r="C499" s="344">
        <v>0</v>
      </c>
      <c r="D499" s="344">
        <v>0</v>
      </c>
      <c r="E499" s="306" t="str">
        <f t="shared" si="23"/>
        <v/>
      </c>
      <c r="F499" s="273" t="str">
        <f t="shared" si="24"/>
        <v>否</v>
      </c>
      <c r="G499" s="152" t="str">
        <f t="shared" si="25"/>
        <v>项</v>
      </c>
    </row>
    <row r="500" ht="36" customHeight="1" spans="1:7">
      <c r="A500" s="442">
        <v>2070203</v>
      </c>
      <c r="B500" s="302" t="s">
        <v>141</v>
      </c>
      <c r="C500" s="344">
        <v>0</v>
      </c>
      <c r="D500" s="344">
        <v>0</v>
      </c>
      <c r="E500" s="306" t="str">
        <f t="shared" si="23"/>
        <v/>
      </c>
      <c r="F500" s="273" t="str">
        <f t="shared" si="24"/>
        <v>否</v>
      </c>
      <c r="G500" s="152" t="str">
        <f t="shared" si="25"/>
        <v>项</v>
      </c>
    </row>
    <row r="501" ht="36" customHeight="1" spans="1:7">
      <c r="A501" s="442">
        <v>2070204</v>
      </c>
      <c r="B501" s="302" t="s">
        <v>472</v>
      </c>
      <c r="C501" s="344">
        <v>0</v>
      </c>
      <c r="D501" s="344">
        <v>0</v>
      </c>
      <c r="E501" s="306" t="str">
        <f t="shared" si="23"/>
        <v/>
      </c>
      <c r="F501" s="273" t="str">
        <f t="shared" si="24"/>
        <v>否</v>
      </c>
      <c r="G501" s="152" t="str">
        <f t="shared" si="25"/>
        <v>项</v>
      </c>
    </row>
    <row r="502" ht="36" customHeight="1" spans="1:7">
      <c r="A502" s="442">
        <v>2070205</v>
      </c>
      <c r="B502" s="302" t="s">
        <v>473</v>
      </c>
      <c r="C502" s="344">
        <v>0</v>
      </c>
      <c r="D502" s="344">
        <v>0</v>
      </c>
      <c r="E502" s="306" t="str">
        <f t="shared" si="23"/>
        <v/>
      </c>
      <c r="F502" s="273" t="str">
        <f t="shared" si="24"/>
        <v>否</v>
      </c>
      <c r="G502" s="152" t="str">
        <f t="shared" si="25"/>
        <v>项</v>
      </c>
    </row>
    <row r="503" ht="36" customHeight="1" spans="1:7">
      <c r="A503" s="442">
        <v>2070206</v>
      </c>
      <c r="B503" s="302" t="s">
        <v>474</v>
      </c>
      <c r="C503" s="344">
        <v>0</v>
      </c>
      <c r="D503" s="344">
        <v>0</v>
      </c>
      <c r="E503" s="306" t="str">
        <f t="shared" si="23"/>
        <v/>
      </c>
      <c r="F503" s="273" t="str">
        <f t="shared" si="24"/>
        <v>否</v>
      </c>
      <c r="G503" s="152" t="str">
        <f t="shared" si="25"/>
        <v>项</v>
      </c>
    </row>
    <row r="504" ht="36" customHeight="1" spans="1:7">
      <c r="A504" s="442">
        <v>2070299</v>
      </c>
      <c r="B504" s="302" t="s">
        <v>475</v>
      </c>
      <c r="C504" s="344">
        <v>54</v>
      </c>
      <c r="D504" s="344">
        <v>70</v>
      </c>
      <c r="E504" s="306">
        <f t="shared" si="23"/>
        <v>0.296</v>
      </c>
      <c r="F504" s="273" t="str">
        <f t="shared" si="24"/>
        <v>是</v>
      </c>
      <c r="G504" s="152" t="str">
        <f t="shared" si="25"/>
        <v>项</v>
      </c>
    </row>
    <row r="505" ht="36" customHeight="1" spans="1:7">
      <c r="A505" s="441">
        <v>20703</v>
      </c>
      <c r="B505" s="298" t="s">
        <v>476</v>
      </c>
      <c r="C505" s="340">
        <v>0</v>
      </c>
      <c r="D505" s="340">
        <v>0</v>
      </c>
      <c r="E505" s="311" t="str">
        <f t="shared" si="23"/>
        <v/>
      </c>
      <c r="F505" s="273" t="str">
        <f t="shared" si="24"/>
        <v>否</v>
      </c>
      <c r="G505" s="152" t="str">
        <f t="shared" si="25"/>
        <v>款</v>
      </c>
    </row>
    <row r="506" ht="36" customHeight="1" spans="1:7">
      <c r="A506" s="442">
        <v>2070301</v>
      </c>
      <c r="B506" s="302" t="s">
        <v>139</v>
      </c>
      <c r="C506" s="344">
        <v>0</v>
      </c>
      <c r="D506" s="344">
        <v>0</v>
      </c>
      <c r="E506" s="306" t="str">
        <f t="shared" si="23"/>
        <v/>
      </c>
      <c r="F506" s="273" t="str">
        <f t="shared" si="24"/>
        <v>否</v>
      </c>
      <c r="G506" s="152" t="str">
        <f t="shared" si="25"/>
        <v>项</v>
      </c>
    </row>
    <row r="507" ht="36" customHeight="1" spans="1:7">
      <c r="A507" s="442">
        <v>2070302</v>
      </c>
      <c r="B507" s="302" t="s">
        <v>140</v>
      </c>
      <c r="C507" s="344">
        <v>0</v>
      </c>
      <c r="D507" s="344">
        <v>0</v>
      </c>
      <c r="E507" s="306" t="str">
        <f t="shared" si="23"/>
        <v/>
      </c>
      <c r="F507" s="273" t="str">
        <f t="shared" si="24"/>
        <v>否</v>
      </c>
      <c r="G507" s="152" t="str">
        <f t="shared" si="25"/>
        <v>项</v>
      </c>
    </row>
    <row r="508" ht="36" customHeight="1" spans="1:7">
      <c r="A508" s="442">
        <v>2070303</v>
      </c>
      <c r="B508" s="302" t="s">
        <v>141</v>
      </c>
      <c r="C508" s="344">
        <v>0</v>
      </c>
      <c r="D508" s="344">
        <v>0</v>
      </c>
      <c r="E508" s="306" t="str">
        <f t="shared" si="23"/>
        <v/>
      </c>
      <c r="F508" s="273" t="str">
        <f t="shared" si="24"/>
        <v>否</v>
      </c>
      <c r="G508" s="152" t="str">
        <f t="shared" si="25"/>
        <v>项</v>
      </c>
    </row>
    <row r="509" ht="36" customHeight="1" spans="1:7">
      <c r="A509" s="442">
        <v>2070304</v>
      </c>
      <c r="B509" s="302" t="s">
        <v>477</v>
      </c>
      <c r="C509" s="344">
        <v>0</v>
      </c>
      <c r="D509" s="344">
        <v>0</v>
      </c>
      <c r="E509" s="306" t="str">
        <f t="shared" si="23"/>
        <v/>
      </c>
      <c r="F509" s="273" t="str">
        <f t="shared" si="24"/>
        <v>否</v>
      </c>
      <c r="G509" s="152" t="str">
        <f t="shared" si="25"/>
        <v>项</v>
      </c>
    </row>
    <row r="510" ht="36" customHeight="1" spans="1:7">
      <c r="A510" s="442">
        <v>2070305</v>
      </c>
      <c r="B510" s="302" t="s">
        <v>478</v>
      </c>
      <c r="C510" s="344">
        <v>0</v>
      </c>
      <c r="D510" s="344">
        <v>0</v>
      </c>
      <c r="E510" s="306" t="str">
        <f t="shared" ref="E510:E573" si="26">IF(C510&gt;0,D510/C510-1,IF(C510&lt;0,-(D510/C510-1),""))</f>
        <v/>
      </c>
      <c r="F510" s="273" t="str">
        <f t="shared" si="24"/>
        <v>否</v>
      </c>
      <c r="G510" s="152" t="str">
        <f t="shared" si="25"/>
        <v>项</v>
      </c>
    </row>
    <row r="511" ht="36" customHeight="1" spans="1:7">
      <c r="A511" s="442">
        <v>2070306</v>
      </c>
      <c r="B511" s="302" t="s">
        <v>479</v>
      </c>
      <c r="C511" s="344">
        <v>0</v>
      </c>
      <c r="D511" s="344">
        <v>0</v>
      </c>
      <c r="E511" s="306" t="str">
        <f t="shared" si="26"/>
        <v/>
      </c>
      <c r="F511" s="273" t="str">
        <f t="shared" si="24"/>
        <v>否</v>
      </c>
      <c r="G511" s="152" t="str">
        <f t="shared" si="25"/>
        <v>项</v>
      </c>
    </row>
    <row r="512" ht="36" customHeight="1" spans="1:7">
      <c r="A512" s="442">
        <v>2070307</v>
      </c>
      <c r="B512" s="302" t="s">
        <v>480</v>
      </c>
      <c r="C512" s="344">
        <v>0</v>
      </c>
      <c r="D512" s="344">
        <v>0</v>
      </c>
      <c r="E512" s="306" t="str">
        <f t="shared" si="26"/>
        <v/>
      </c>
      <c r="F512" s="273" t="str">
        <f t="shared" si="24"/>
        <v>否</v>
      </c>
      <c r="G512" s="152" t="str">
        <f t="shared" si="25"/>
        <v>项</v>
      </c>
    </row>
    <row r="513" ht="36" customHeight="1" spans="1:7">
      <c r="A513" s="442">
        <v>2070308</v>
      </c>
      <c r="B513" s="302" t="s">
        <v>481</v>
      </c>
      <c r="C513" s="344">
        <v>0</v>
      </c>
      <c r="D513" s="344">
        <v>0</v>
      </c>
      <c r="E513" s="306" t="str">
        <f t="shared" si="26"/>
        <v/>
      </c>
      <c r="F513" s="273" t="str">
        <f t="shared" si="24"/>
        <v>否</v>
      </c>
      <c r="G513" s="152" t="str">
        <f t="shared" si="25"/>
        <v>项</v>
      </c>
    </row>
    <row r="514" ht="36" customHeight="1" spans="1:7">
      <c r="A514" s="442">
        <v>2070309</v>
      </c>
      <c r="B514" s="302" t="s">
        <v>482</v>
      </c>
      <c r="C514" s="344">
        <v>0</v>
      </c>
      <c r="D514" s="344">
        <v>0</v>
      </c>
      <c r="E514" s="306" t="str">
        <f t="shared" si="26"/>
        <v/>
      </c>
      <c r="F514" s="273" t="str">
        <f t="shared" si="24"/>
        <v>否</v>
      </c>
      <c r="G514" s="152" t="str">
        <f t="shared" si="25"/>
        <v>项</v>
      </c>
    </row>
    <row r="515" ht="36" customHeight="1" spans="1:7">
      <c r="A515" s="442">
        <v>2070399</v>
      </c>
      <c r="B515" s="302" t="s">
        <v>483</v>
      </c>
      <c r="C515" s="344">
        <v>0</v>
      </c>
      <c r="D515" s="344">
        <v>0</v>
      </c>
      <c r="E515" s="306" t="str">
        <f t="shared" si="26"/>
        <v/>
      </c>
      <c r="F515" s="273" t="str">
        <f t="shared" si="24"/>
        <v>否</v>
      </c>
      <c r="G515" s="152" t="str">
        <f t="shared" si="25"/>
        <v>项</v>
      </c>
    </row>
    <row r="516" ht="36" customHeight="1" spans="1:7">
      <c r="A516" s="441">
        <v>20706</v>
      </c>
      <c r="B516" s="298" t="s">
        <v>484</v>
      </c>
      <c r="C516" s="340">
        <v>0</v>
      </c>
      <c r="D516" s="340">
        <v>0</v>
      </c>
      <c r="E516" s="311" t="str">
        <f t="shared" si="26"/>
        <v/>
      </c>
      <c r="F516" s="273" t="str">
        <f t="shared" ref="F516:F579" si="27">IF(LEN(A516)=3,"是",IF(B516&lt;&gt;"",IF(SUM(C516:D516)&lt;&gt;0,"是","否"),"是"))</f>
        <v>否</v>
      </c>
      <c r="G516" s="152" t="str">
        <f t="shared" ref="G516:G579" si="28">IF(LEN(A516)=3,"类",IF(LEN(A516)=5,"款","项"))</f>
        <v>款</v>
      </c>
    </row>
    <row r="517" ht="36" customHeight="1" spans="1:7">
      <c r="A517" s="442">
        <v>2070601</v>
      </c>
      <c r="B517" s="302" t="s">
        <v>139</v>
      </c>
      <c r="C517" s="344">
        <v>0</v>
      </c>
      <c r="D517" s="344">
        <v>0</v>
      </c>
      <c r="E517" s="306" t="str">
        <f t="shared" si="26"/>
        <v/>
      </c>
      <c r="F517" s="273" t="str">
        <f t="shared" si="27"/>
        <v>否</v>
      </c>
      <c r="G517" s="152" t="str">
        <f t="shared" si="28"/>
        <v>项</v>
      </c>
    </row>
    <row r="518" ht="36" customHeight="1" spans="1:7">
      <c r="A518" s="442">
        <v>2070602</v>
      </c>
      <c r="B518" s="302" t="s">
        <v>140</v>
      </c>
      <c r="C518" s="344">
        <v>0</v>
      </c>
      <c r="D518" s="344">
        <v>0</v>
      </c>
      <c r="E518" s="306" t="str">
        <f t="shared" si="26"/>
        <v/>
      </c>
      <c r="F518" s="273" t="str">
        <f t="shared" si="27"/>
        <v>否</v>
      </c>
      <c r="G518" s="152" t="str">
        <f t="shared" si="28"/>
        <v>项</v>
      </c>
    </row>
    <row r="519" ht="36" customHeight="1" spans="1:7">
      <c r="A519" s="442">
        <v>2070603</v>
      </c>
      <c r="B519" s="302" t="s">
        <v>141</v>
      </c>
      <c r="C519" s="344">
        <v>0</v>
      </c>
      <c r="D519" s="344">
        <v>0</v>
      </c>
      <c r="E519" s="306" t="str">
        <f t="shared" si="26"/>
        <v/>
      </c>
      <c r="F519" s="273" t="str">
        <f t="shared" si="27"/>
        <v>否</v>
      </c>
      <c r="G519" s="152" t="str">
        <f t="shared" si="28"/>
        <v>项</v>
      </c>
    </row>
    <row r="520" ht="36" customHeight="1" spans="1:7">
      <c r="A520" s="442">
        <v>2070604</v>
      </c>
      <c r="B520" s="302" t="s">
        <v>485</v>
      </c>
      <c r="C520" s="344">
        <v>0</v>
      </c>
      <c r="D520" s="344">
        <v>0</v>
      </c>
      <c r="E520" s="306" t="str">
        <f t="shared" si="26"/>
        <v/>
      </c>
      <c r="F520" s="273" t="str">
        <f t="shared" si="27"/>
        <v>否</v>
      </c>
      <c r="G520" s="152" t="str">
        <f t="shared" si="28"/>
        <v>项</v>
      </c>
    </row>
    <row r="521" ht="36" customHeight="1" spans="1:7">
      <c r="A521" s="442">
        <v>2070605</v>
      </c>
      <c r="B521" s="302" t="s">
        <v>486</v>
      </c>
      <c r="C521" s="344">
        <v>0</v>
      </c>
      <c r="D521" s="344">
        <v>0</v>
      </c>
      <c r="E521" s="306" t="str">
        <f t="shared" si="26"/>
        <v/>
      </c>
      <c r="F521" s="273" t="str">
        <f t="shared" si="27"/>
        <v>否</v>
      </c>
      <c r="G521" s="152" t="str">
        <f t="shared" si="28"/>
        <v>项</v>
      </c>
    </row>
    <row r="522" ht="36" customHeight="1" spans="1:7">
      <c r="A522" s="442">
        <v>2070606</v>
      </c>
      <c r="B522" s="302" t="s">
        <v>487</v>
      </c>
      <c r="C522" s="344">
        <v>0</v>
      </c>
      <c r="D522" s="344">
        <v>0</v>
      </c>
      <c r="E522" s="306" t="str">
        <f t="shared" si="26"/>
        <v/>
      </c>
      <c r="F522" s="273" t="str">
        <f t="shared" si="27"/>
        <v>否</v>
      </c>
      <c r="G522" s="152" t="str">
        <f t="shared" si="28"/>
        <v>项</v>
      </c>
    </row>
    <row r="523" ht="36" customHeight="1" spans="1:7">
      <c r="A523" s="442">
        <v>2070607</v>
      </c>
      <c r="B523" s="302" t="s">
        <v>488</v>
      </c>
      <c r="C523" s="344">
        <v>0</v>
      </c>
      <c r="D523" s="344">
        <v>0</v>
      </c>
      <c r="E523" s="306" t="str">
        <f t="shared" si="26"/>
        <v/>
      </c>
      <c r="F523" s="273" t="str">
        <f t="shared" si="27"/>
        <v>否</v>
      </c>
      <c r="G523" s="152" t="str">
        <f t="shared" si="28"/>
        <v>项</v>
      </c>
    </row>
    <row r="524" ht="36" customHeight="1" spans="1:7">
      <c r="A524" s="442">
        <v>2070699</v>
      </c>
      <c r="B524" s="302" t="s">
        <v>489</v>
      </c>
      <c r="C524" s="344">
        <v>0</v>
      </c>
      <c r="D524" s="344">
        <v>0</v>
      </c>
      <c r="E524" s="306" t="str">
        <f t="shared" si="26"/>
        <v/>
      </c>
      <c r="F524" s="273" t="str">
        <f t="shared" si="27"/>
        <v>否</v>
      </c>
      <c r="G524" s="152" t="str">
        <f t="shared" si="28"/>
        <v>项</v>
      </c>
    </row>
    <row r="525" ht="36" customHeight="1" spans="1:7">
      <c r="A525" s="441">
        <v>20708</v>
      </c>
      <c r="B525" s="298" t="s">
        <v>490</v>
      </c>
      <c r="C525" s="340">
        <v>0</v>
      </c>
      <c r="D525" s="340">
        <v>0</v>
      </c>
      <c r="E525" s="311" t="str">
        <f t="shared" si="26"/>
        <v/>
      </c>
      <c r="F525" s="273" t="str">
        <f t="shared" si="27"/>
        <v>否</v>
      </c>
      <c r="G525" s="152" t="str">
        <f t="shared" si="28"/>
        <v>款</v>
      </c>
    </row>
    <row r="526" ht="36" customHeight="1" spans="1:7">
      <c r="A526" s="442">
        <v>2070801</v>
      </c>
      <c r="B526" s="302" t="s">
        <v>139</v>
      </c>
      <c r="C526" s="344">
        <v>0</v>
      </c>
      <c r="D526" s="344">
        <v>0</v>
      </c>
      <c r="E526" s="306" t="str">
        <f t="shared" si="26"/>
        <v/>
      </c>
      <c r="F526" s="273" t="str">
        <f t="shared" si="27"/>
        <v>否</v>
      </c>
      <c r="G526" s="152" t="str">
        <f t="shared" si="28"/>
        <v>项</v>
      </c>
    </row>
    <row r="527" ht="36" customHeight="1" spans="1:7">
      <c r="A527" s="442">
        <v>2070802</v>
      </c>
      <c r="B527" s="302" t="s">
        <v>140</v>
      </c>
      <c r="C527" s="344">
        <v>0</v>
      </c>
      <c r="D527" s="344">
        <v>0</v>
      </c>
      <c r="E527" s="306" t="str">
        <f t="shared" si="26"/>
        <v/>
      </c>
      <c r="F527" s="273" t="str">
        <f t="shared" si="27"/>
        <v>否</v>
      </c>
      <c r="G527" s="152" t="str">
        <f t="shared" si="28"/>
        <v>项</v>
      </c>
    </row>
    <row r="528" ht="36" customHeight="1" spans="1:7">
      <c r="A528" s="442">
        <v>2070803</v>
      </c>
      <c r="B528" s="302" t="s">
        <v>141</v>
      </c>
      <c r="C528" s="344">
        <v>0</v>
      </c>
      <c r="D528" s="344">
        <v>0</v>
      </c>
      <c r="E528" s="306" t="str">
        <f t="shared" si="26"/>
        <v/>
      </c>
      <c r="F528" s="273" t="str">
        <f t="shared" si="27"/>
        <v>否</v>
      </c>
      <c r="G528" s="152" t="str">
        <f t="shared" si="28"/>
        <v>项</v>
      </c>
    </row>
    <row r="529" ht="36" customHeight="1" spans="1:7">
      <c r="A529" s="442">
        <v>2070804</v>
      </c>
      <c r="B529" s="302" t="s">
        <v>491</v>
      </c>
      <c r="C529" s="344">
        <v>0</v>
      </c>
      <c r="D529" s="344">
        <v>0</v>
      </c>
      <c r="E529" s="306" t="str">
        <f t="shared" si="26"/>
        <v/>
      </c>
      <c r="F529" s="273" t="str">
        <f t="shared" si="27"/>
        <v>否</v>
      </c>
      <c r="G529" s="152" t="str">
        <f t="shared" si="28"/>
        <v>项</v>
      </c>
    </row>
    <row r="530" ht="36" customHeight="1" spans="1:7">
      <c r="A530" s="442">
        <v>2070805</v>
      </c>
      <c r="B530" s="302" t="s">
        <v>492</v>
      </c>
      <c r="C530" s="344">
        <v>0</v>
      </c>
      <c r="D530" s="344">
        <v>0</v>
      </c>
      <c r="E530" s="306" t="str">
        <f t="shared" si="26"/>
        <v/>
      </c>
      <c r="F530" s="273" t="str">
        <f t="shared" si="27"/>
        <v>否</v>
      </c>
      <c r="G530" s="152" t="str">
        <f t="shared" si="28"/>
        <v>项</v>
      </c>
    </row>
    <row r="531" ht="36" customHeight="1" spans="1:7">
      <c r="A531" s="442">
        <v>2070806</v>
      </c>
      <c r="B531" s="302" t="s">
        <v>493</v>
      </c>
      <c r="C531" s="344">
        <v>0</v>
      </c>
      <c r="D531" s="344">
        <v>0</v>
      </c>
      <c r="E531" s="306" t="str">
        <f t="shared" si="26"/>
        <v/>
      </c>
      <c r="F531" s="273" t="str">
        <f t="shared" si="27"/>
        <v>否</v>
      </c>
      <c r="G531" s="152" t="str">
        <f t="shared" si="28"/>
        <v>项</v>
      </c>
    </row>
    <row r="532" ht="36" customHeight="1" spans="1:7">
      <c r="A532" s="457">
        <v>2070807</v>
      </c>
      <c r="B532" s="302" t="s">
        <v>494</v>
      </c>
      <c r="C532" s="344">
        <v>0</v>
      </c>
      <c r="D532" s="344">
        <v>0</v>
      </c>
      <c r="E532" s="306" t="str">
        <f t="shared" si="26"/>
        <v/>
      </c>
      <c r="F532" s="273" t="str">
        <f t="shared" si="27"/>
        <v>否</v>
      </c>
      <c r="G532" s="152" t="str">
        <f t="shared" si="28"/>
        <v>项</v>
      </c>
    </row>
    <row r="533" ht="36" customHeight="1" spans="1:7">
      <c r="A533" s="457">
        <v>2070808</v>
      </c>
      <c r="B533" s="302" t="s">
        <v>495</v>
      </c>
      <c r="C533" s="344">
        <v>0</v>
      </c>
      <c r="D533" s="344">
        <v>0</v>
      </c>
      <c r="E533" s="306" t="str">
        <f t="shared" si="26"/>
        <v/>
      </c>
      <c r="F533" s="273" t="str">
        <f t="shared" si="27"/>
        <v>否</v>
      </c>
      <c r="G533" s="152" t="str">
        <f t="shared" si="28"/>
        <v>项</v>
      </c>
    </row>
    <row r="534" ht="36" customHeight="1" spans="1:7">
      <c r="A534" s="442">
        <v>2070899</v>
      </c>
      <c r="B534" s="302" t="s">
        <v>496</v>
      </c>
      <c r="C534" s="344">
        <v>0</v>
      </c>
      <c r="D534" s="344">
        <v>0</v>
      </c>
      <c r="E534" s="306" t="str">
        <f t="shared" si="26"/>
        <v/>
      </c>
      <c r="F534" s="273" t="str">
        <f t="shared" si="27"/>
        <v>否</v>
      </c>
      <c r="G534" s="152" t="str">
        <f t="shared" si="28"/>
        <v>项</v>
      </c>
    </row>
    <row r="535" ht="36" customHeight="1" spans="1:7">
      <c r="A535" s="441">
        <v>20799</v>
      </c>
      <c r="B535" s="298" t="s">
        <v>497</v>
      </c>
      <c r="C535" s="340">
        <v>0</v>
      </c>
      <c r="D535" s="340">
        <v>0</v>
      </c>
      <c r="E535" s="311" t="str">
        <f t="shared" si="26"/>
        <v/>
      </c>
      <c r="F535" s="273" t="str">
        <f t="shared" si="27"/>
        <v>否</v>
      </c>
      <c r="G535" s="152" t="str">
        <f t="shared" si="28"/>
        <v>款</v>
      </c>
    </row>
    <row r="536" ht="36" customHeight="1" spans="1:7">
      <c r="A536" s="442">
        <v>2079902</v>
      </c>
      <c r="B536" s="302" t="s">
        <v>498</v>
      </c>
      <c r="C536" s="344">
        <v>0</v>
      </c>
      <c r="D536" s="344">
        <v>0</v>
      </c>
      <c r="E536" s="306" t="str">
        <f t="shared" si="26"/>
        <v/>
      </c>
      <c r="F536" s="273" t="str">
        <f t="shared" si="27"/>
        <v>否</v>
      </c>
      <c r="G536" s="152" t="str">
        <f t="shared" si="28"/>
        <v>项</v>
      </c>
    </row>
    <row r="537" ht="36" customHeight="1" spans="1:7">
      <c r="A537" s="442">
        <v>2079903</v>
      </c>
      <c r="B537" s="302" t="s">
        <v>499</v>
      </c>
      <c r="C537" s="344">
        <v>0</v>
      </c>
      <c r="D537" s="344">
        <v>0</v>
      </c>
      <c r="E537" s="306" t="str">
        <f t="shared" si="26"/>
        <v/>
      </c>
      <c r="F537" s="273" t="str">
        <f t="shared" si="27"/>
        <v>否</v>
      </c>
      <c r="G537" s="152" t="str">
        <f t="shared" si="28"/>
        <v>项</v>
      </c>
    </row>
    <row r="538" ht="36" customHeight="1" spans="1:7">
      <c r="A538" s="442">
        <v>2079999</v>
      </c>
      <c r="B538" s="302" t="s">
        <v>500</v>
      </c>
      <c r="C538" s="344">
        <v>0</v>
      </c>
      <c r="D538" s="344">
        <v>0</v>
      </c>
      <c r="E538" s="306" t="str">
        <f t="shared" si="26"/>
        <v/>
      </c>
      <c r="F538" s="273" t="str">
        <f t="shared" si="27"/>
        <v>否</v>
      </c>
      <c r="G538" s="152" t="str">
        <f t="shared" si="28"/>
        <v>项</v>
      </c>
    </row>
    <row r="539" ht="36" customHeight="1" spans="1:7">
      <c r="A539" s="446" t="s">
        <v>501</v>
      </c>
      <c r="B539" s="447" t="s">
        <v>279</v>
      </c>
      <c r="C539" s="448">
        <v>0</v>
      </c>
      <c r="D539" s="448">
        <v>0</v>
      </c>
      <c r="E539" s="306" t="str">
        <f t="shared" si="26"/>
        <v/>
      </c>
      <c r="F539" s="273" t="str">
        <f t="shared" si="27"/>
        <v>否</v>
      </c>
      <c r="G539" s="152" t="str">
        <f t="shared" si="28"/>
        <v>项</v>
      </c>
    </row>
    <row r="540" ht="36" customHeight="1" spans="1:7">
      <c r="A540" s="441">
        <v>208</v>
      </c>
      <c r="B540" s="298" t="s">
        <v>85</v>
      </c>
      <c r="C540" s="340">
        <v>32403</v>
      </c>
      <c r="D540" s="340">
        <v>31957</v>
      </c>
      <c r="E540" s="311">
        <f t="shared" si="26"/>
        <v>-0.014</v>
      </c>
      <c r="F540" s="273" t="str">
        <f t="shared" si="27"/>
        <v>是</v>
      </c>
      <c r="G540" s="152" t="str">
        <f t="shared" si="28"/>
        <v>类</v>
      </c>
    </row>
    <row r="541" ht="36" customHeight="1" spans="1:7">
      <c r="A541" s="441">
        <v>20801</v>
      </c>
      <c r="B541" s="298" t="s">
        <v>502</v>
      </c>
      <c r="C541" s="340">
        <v>1458</v>
      </c>
      <c r="D541" s="340">
        <v>1063</v>
      </c>
      <c r="E541" s="311">
        <f t="shared" si="26"/>
        <v>-0.271</v>
      </c>
      <c r="F541" s="273" t="str">
        <f t="shared" si="27"/>
        <v>是</v>
      </c>
      <c r="G541" s="152" t="str">
        <f t="shared" si="28"/>
        <v>款</v>
      </c>
    </row>
    <row r="542" ht="36" customHeight="1" spans="1:7">
      <c r="A542" s="442">
        <v>2080101</v>
      </c>
      <c r="B542" s="302" t="s">
        <v>139</v>
      </c>
      <c r="C542" s="344">
        <v>850</v>
      </c>
      <c r="D542" s="344">
        <v>841</v>
      </c>
      <c r="E542" s="306">
        <f t="shared" si="26"/>
        <v>-0.011</v>
      </c>
      <c r="F542" s="273" t="str">
        <f t="shared" si="27"/>
        <v>是</v>
      </c>
      <c r="G542" s="152" t="str">
        <f t="shared" si="28"/>
        <v>项</v>
      </c>
    </row>
    <row r="543" ht="36" customHeight="1" spans="1:7">
      <c r="A543" s="442">
        <v>2080102</v>
      </c>
      <c r="B543" s="302" t="s">
        <v>140</v>
      </c>
      <c r="C543" s="344">
        <v>0</v>
      </c>
      <c r="D543" s="344">
        <v>0</v>
      </c>
      <c r="E543" s="306" t="str">
        <f t="shared" si="26"/>
        <v/>
      </c>
      <c r="F543" s="273" t="str">
        <f t="shared" si="27"/>
        <v>否</v>
      </c>
      <c r="G543" s="152" t="str">
        <f t="shared" si="28"/>
        <v>项</v>
      </c>
    </row>
    <row r="544" ht="36" customHeight="1" spans="1:7">
      <c r="A544" s="442">
        <v>2080103</v>
      </c>
      <c r="B544" s="302" t="s">
        <v>141</v>
      </c>
      <c r="C544" s="344">
        <v>0</v>
      </c>
      <c r="D544" s="344">
        <v>0</v>
      </c>
      <c r="E544" s="306" t="str">
        <f t="shared" si="26"/>
        <v/>
      </c>
      <c r="F544" s="273" t="str">
        <f t="shared" si="27"/>
        <v>否</v>
      </c>
      <c r="G544" s="152" t="str">
        <f t="shared" si="28"/>
        <v>项</v>
      </c>
    </row>
    <row r="545" ht="36" customHeight="1" spans="1:7">
      <c r="A545" s="442">
        <v>2080104</v>
      </c>
      <c r="B545" s="302" t="s">
        <v>503</v>
      </c>
      <c r="C545" s="344">
        <v>0</v>
      </c>
      <c r="D545" s="344">
        <v>0</v>
      </c>
      <c r="E545" s="306" t="str">
        <f t="shared" si="26"/>
        <v/>
      </c>
      <c r="F545" s="273" t="str">
        <f t="shared" si="27"/>
        <v>否</v>
      </c>
      <c r="G545" s="152" t="str">
        <f t="shared" si="28"/>
        <v>项</v>
      </c>
    </row>
    <row r="546" ht="36" customHeight="1" spans="1:7">
      <c r="A546" s="442">
        <v>2080105</v>
      </c>
      <c r="B546" s="302" t="s">
        <v>504</v>
      </c>
      <c r="C546" s="344">
        <v>100</v>
      </c>
      <c r="D546" s="344">
        <v>100</v>
      </c>
      <c r="E546" s="306">
        <f t="shared" si="26"/>
        <v>0</v>
      </c>
      <c r="F546" s="273" t="str">
        <f t="shared" si="27"/>
        <v>是</v>
      </c>
      <c r="G546" s="152" t="str">
        <f t="shared" si="28"/>
        <v>项</v>
      </c>
    </row>
    <row r="547" ht="36" customHeight="1" spans="1:7">
      <c r="A547" s="442">
        <v>2080106</v>
      </c>
      <c r="B547" s="302" t="s">
        <v>505</v>
      </c>
      <c r="C547" s="344">
        <v>0</v>
      </c>
      <c r="D547" s="344">
        <v>0</v>
      </c>
      <c r="E547" s="306" t="str">
        <f t="shared" si="26"/>
        <v/>
      </c>
      <c r="F547" s="273" t="str">
        <f t="shared" si="27"/>
        <v>否</v>
      </c>
      <c r="G547" s="152" t="str">
        <f t="shared" si="28"/>
        <v>项</v>
      </c>
    </row>
    <row r="548" ht="36" customHeight="1" spans="1:7">
      <c r="A548" s="442">
        <v>2080107</v>
      </c>
      <c r="B548" s="302" t="s">
        <v>506</v>
      </c>
      <c r="C548" s="344">
        <v>0</v>
      </c>
      <c r="D548" s="344">
        <v>0</v>
      </c>
      <c r="E548" s="306" t="str">
        <f t="shared" si="26"/>
        <v/>
      </c>
      <c r="F548" s="273" t="str">
        <f t="shared" si="27"/>
        <v>否</v>
      </c>
      <c r="G548" s="152" t="str">
        <f t="shared" si="28"/>
        <v>项</v>
      </c>
    </row>
    <row r="549" ht="36" customHeight="1" spans="1:7">
      <c r="A549" s="442">
        <v>2080108</v>
      </c>
      <c r="B549" s="302" t="s">
        <v>180</v>
      </c>
      <c r="C549" s="344">
        <v>0</v>
      </c>
      <c r="D549" s="344">
        <v>0</v>
      </c>
      <c r="E549" s="306" t="str">
        <f t="shared" si="26"/>
        <v/>
      </c>
      <c r="F549" s="273" t="str">
        <f t="shared" si="27"/>
        <v>否</v>
      </c>
      <c r="G549" s="152" t="str">
        <f t="shared" si="28"/>
        <v>项</v>
      </c>
    </row>
    <row r="550" ht="36" customHeight="1" spans="1:7">
      <c r="A550" s="442">
        <v>2080109</v>
      </c>
      <c r="B550" s="302" t="s">
        <v>507</v>
      </c>
      <c r="C550" s="344">
        <v>310</v>
      </c>
      <c r="D550" s="344">
        <v>0</v>
      </c>
      <c r="E550" s="306">
        <f t="shared" si="26"/>
        <v>-1</v>
      </c>
      <c r="F550" s="273" t="str">
        <f t="shared" si="27"/>
        <v>是</v>
      </c>
      <c r="G550" s="152" t="str">
        <f t="shared" si="28"/>
        <v>项</v>
      </c>
    </row>
    <row r="551" ht="36" customHeight="1" spans="1:7">
      <c r="A551" s="442">
        <v>2080110</v>
      </c>
      <c r="B551" s="302" t="s">
        <v>508</v>
      </c>
      <c r="C551" s="344">
        <v>0</v>
      </c>
      <c r="D551" s="344">
        <v>0</v>
      </c>
      <c r="E551" s="306" t="str">
        <f t="shared" si="26"/>
        <v/>
      </c>
      <c r="F551" s="273" t="str">
        <f t="shared" si="27"/>
        <v>否</v>
      </c>
      <c r="G551" s="152" t="str">
        <f t="shared" si="28"/>
        <v>项</v>
      </c>
    </row>
    <row r="552" ht="36" customHeight="1" spans="1:7">
      <c r="A552" s="442">
        <v>2080111</v>
      </c>
      <c r="B552" s="302" t="s">
        <v>509</v>
      </c>
      <c r="C552" s="344">
        <v>0</v>
      </c>
      <c r="D552" s="344">
        <v>0</v>
      </c>
      <c r="E552" s="306" t="str">
        <f t="shared" si="26"/>
        <v/>
      </c>
      <c r="F552" s="273" t="str">
        <f t="shared" si="27"/>
        <v>否</v>
      </c>
      <c r="G552" s="152" t="str">
        <f t="shared" si="28"/>
        <v>项</v>
      </c>
    </row>
    <row r="553" ht="36" customHeight="1" spans="1:7">
      <c r="A553" s="442">
        <v>2080112</v>
      </c>
      <c r="B553" s="302" t="s">
        <v>510</v>
      </c>
      <c r="C553" s="344">
        <v>0</v>
      </c>
      <c r="D553" s="344">
        <v>0</v>
      </c>
      <c r="E553" s="306" t="str">
        <f t="shared" si="26"/>
        <v/>
      </c>
      <c r="F553" s="273" t="str">
        <f t="shared" si="27"/>
        <v>否</v>
      </c>
      <c r="G553" s="152" t="str">
        <f t="shared" si="28"/>
        <v>项</v>
      </c>
    </row>
    <row r="554" ht="36" customHeight="1" spans="1:7">
      <c r="A554" s="444">
        <v>2080113</v>
      </c>
      <c r="B554" s="454" t="s">
        <v>204</v>
      </c>
      <c r="C554" s="344">
        <v>0</v>
      </c>
      <c r="D554" s="344">
        <v>0</v>
      </c>
      <c r="E554" s="306" t="str">
        <f t="shared" si="26"/>
        <v/>
      </c>
      <c r="F554" s="273" t="str">
        <f t="shared" si="27"/>
        <v>否</v>
      </c>
      <c r="G554" s="152" t="str">
        <f t="shared" si="28"/>
        <v>项</v>
      </c>
    </row>
    <row r="555" ht="36" customHeight="1" spans="1:7">
      <c r="A555" s="444">
        <v>2080114</v>
      </c>
      <c r="B555" s="454" t="s">
        <v>205</v>
      </c>
      <c r="C555" s="344">
        <v>0</v>
      </c>
      <c r="D555" s="344">
        <v>0</v>
      </c>
      <c r="E555" s="306" t="str">
        <f t="shared" si="26"/>
        <v/>
      </c>
      <c r="F555" s="273" t="str">
        <f t="shared" si="27"/>
        <v>否</v>
      </c>
      <c r="G555" s="152" t="str">
        <f t="shared" si="28"/>
        <v>项</v>
      </c>
    </row>
    <row r="556" ht="36" customHeight="1" spans="1:7">
      <c r="A556" s="444">
        <v>2080115</v>
      </c>
      <c r="B556" s="454" t="s">
        <v>206</v>
      </c>
      <c r="C556" s="344">
        <v>0</v>
      </c>
      <c r="D556" s="344">
        <v>0</v>
      </c>
      <c r="E556" s="306" t="str">
        <f t="shared" si="26"/>
        <v/>
      </c>
      <c r="F556" s="273" t="str">
        <f t="shared" si="27"/>
        <v>否</v>
      </c>
      <c r="G556" s="152" t="str">
        <f t="shared" si="28"/>
        <v>项</v>
      </c>
    </row>
    <row r="557" ht="36" customHeight="1" spans="1:7">
      <c r="A557" s="444">
        <v>2080116</v>
      </c>
      <c r="B557" s="454" t="s">
        <v>207</v>
      </c>
      <c r="C557" s="344">
        <v>0</v>
      </c>
      <c r="D557" s="344">
        <v>0</v>
      </c>
      <c r="E557" s="306" t="str">
        <f t="shared" si="26"/>
        <v/>
      </c>
      <c r="F557" s="273" t="str">
        <f t="shared" si="27"/>
        <v>否</v>
      </c>
      <c r="G557" s="152" t="str">
        <f t="shared" si="28"/>
        <v>项</v>
      </c>
    </row>
    <row r="558" ht="36" customHeight="1" spans="1:7">
      <c r="A558" s="444">
        <v>2080150</v>
      </c>
      <c r="B558" s="454" t="s">
        <v>148</v>
      </c>
      <c r="C558" s="344">
        <v>0</v>
      </c>
      <c r="D558" s="344">
        <v>0</v>
      </c>
      <c r="E558" s="306" t="str">
        <f t="shared" si="26"/>
        <v/>
      </c>
      <c r="F558" s="273" t="str">
        <f t="shared" si="27"/>
        <v>否</v>
      </c>
      <c r="G558" s="152" t="str">
        <f t="shared" si="28"/>
        <v>项</v>
      </c>
    </row>
    <row r="559" ht="36" customHeight="1" spans="1:7">
      <c r="A559" s="442">
        <v>2080199</v>
      </c>
      <c r="B559" s="302" t="s">
        <v>511</v>
      </c>
      <c r="C559" s="344">
        <v>198</v>
      </c>
      <c r="D559" s="344">
        <v>122</v>
      </c>
      <c r="E559" s="306">
        <f t="shared" si="26"/>
        <v>-0.384</v>
      </c>
      <c r="F559" s="273" t="str">
        <f t="shared" si="27"/>
        <v>是</v>
      </c>
      <c r="G559" s="152" t="str">
        <f t="shared" si="28"/>
        <v>项</v>
      </c>
    </row>
    <row r="560" ht="36" customHeight="1" spans="1:7">
      <c r="A560" s="441">
        <v>20802</v>
      </c>
      <c r="B560" s="298" t="s">
        <v>512</v>
      </c>
      <c r="C560" s="340">
        <v>462</v>
      </c>
      <c r="D560" s="340">
        <v>351</v>
      </c>
      <c r="E560" s="311">
        <f t="shared" si="26"/>
        <v>-0.24</v>
      </c>
      <c r="F560" s="273" t="str">
        <f t="shared" si="27"/>
        <v>是</v>
      </c>
      <c r="G560" s="152" t="str">
        <f t="shared" si="28"/>
        <v>款</v>
      </c>
    </row>
    <row r="561" ht="36" customHeight="1" spans="1:7">
      <c r="A561" s="442">
        <v>2080201</v>
      </c>
      <c r="B561" s="302" t="s">
        <v>139</v>
      </c>
      <c r="C561" s="344">
        <v>462</v>
      </c>
      <c r="D561" s="344">
        <v>351</v>
      </c>
      <c r="E561" s="306">
        <f t="shared" si="26"/>
        <v>-0.24</v>
      </c>
      <c r="F561" s="273" t="str">
        <f t="shared" si="27"/>
        <v>是</v>
      </c>
      <c r="G561" s="152" t="str">
        <f t="shared" si="28"/>
        <v>项</v>
      </c>
    </row>
    <row r="562" ht="36" customHeight="1" spans="1:7">
      <c r="A562" s="442">
        <v>2080202</v>
      </c>
      <c r="B562" s="302" t="s">
        <v>140</v>
      </c>
      <c r="C562" s="344">
        <v>0</v>
      </c>
      <c r="D562" s="344">
        <v>0</v>
      </c>
      <c r="E562" s="306" t="str">
        <f t="shared" si="26"/>
        <v/>
      </c>
      <c r="F562" s="273" t="str">
        <f t="shared" si="27"/>
        <v>否</v>
      </c>
      <c r="G562" s="152" t="str">
        <f t="shared" si="28"/>
        <v>项</v>
      </c>
    </row>
    <row r="563" ht="36" customHeight="1" spans="1:7">
      <c r="A563" s="442">
        <v>2080203</v>
      </c>
      <c r="B563" s="302" t="s">
        <v>141</v>
      </c>
      <c r="C563" s="344">
        <v>0</v>
      </c>
      <c r="D563" s="344">
        <v>0</v>
      </c>
      <c r="E563" s="306" t="str">
        <f t="shared" si="26"/>
        <v/>
      </c>
      <c r="F563" s="273" t="str">
        <f t="shared" si="27"/>
        <v>否</v>
      </c>
      <c r="G563" s="152" t="str">
        <f t="shared" si="28"/>
        <v>项</v>
      </c>
    </row>
    <row r="564" ht="36" customHeight="1" spans="1:7">
      <c r="A564" s="442">
        <v>2080206</v>
      </c>
      <c r="B564" s="302" t="s">
        <v>513</v>
      </c>
      <c r="C564" s="344">
        <v>0</v>
      </c>
      <c r="D564" s="344">
        <v>0</v>
      </c>
      <c r="E564" s="306" t="str">
        <f t="shared" si="26"/>
        <v/>
      </c>
      <c r="F564" s="273" t="str">
        <f t="shared" si="27"/>
        <v>否</v>
      </c>
      <c r="G564" s="152" t="str">
        <f t="shared" si="28"/>
        <v>项</v>
      </c>
    </row>
    <row r="565" ht="36" customHeight="1" spans="1:7">
      <c r="A565" s="442">
        <v>2080207</v>
      </c>
      <c r="B565" s="302" t="s">
        <v>514</v>
      </c>
      <c r="C565" s="344">
        <v>0</v>
      </c>
      <c r="D565" s="344">
        <v>0</v>
      </c>
      <c r="E565" s="306" t="str">
        <f t="shared" si="26"/>
        <v/>
      </c>
      <c r="F565" s="273" t="str">
        <f t="shared" si="27"/>
        <v>否</v>
      </c>
      <c r="G565" s="152" t="str">
        <f t="shared" si="28"/>
        <v>项</v>
      </c>
    </row>
    <row r="566" ht="36" customHeight="1" spans="1:7">
      <c r="A566" s="442">
        <v>2080208</v>
      </c>
      <c r="B566" s="302" t="s">
        <v>515</v>
      </c>
      <c r="C566" s="344">
        <v>0</v>
      </c>
      <c r="D566" s="344">
        <v>0</v>
      </c>
      <c r="E566" s="306" t="str">
        <f t="shared" si="26"/>
        <v/>
      </c>
      <c r="F566" s="273" t="str">
        <f t="shared" si="27"/>
        <v>否</v>
      </c>
      <c r="G566" s="152" t="str">
        <f t="shared" si="28"/>
        <v>项</v>
      </c>
    </row>
    <row r="567" ht="36" customHeight="1" spans="1:7">
      <c r="A567" s="442">
        <v>2080299</v>
      </c>
      <c r="B567" s="302" t="s">
        <v>516</v>
      </c>
      <c r="C567" s="344">
        <v>0</v>
      </c>
      <c r="D567" s="344">
        <v>0</v>
      </c>
      <c r="E567" s="306" t="str">
        <f t="shared" si="26"/>
        <v/>
      </c>
      <c r="F567" s="273" t="str">
        <f t="shared" si="27"/>
        <v>否</v>
      </c>
      <c r="G567" s="152" t="str">
        <f t="shared" si="28"/>
        <v>项</v>
      </c>
    </row>
    <row r="568" ht="36" customHeight="1" spans="1:7">
      <c r="A568" s="441">
        <v>20804</v>
      </c>
      <c r="B568" s="298" t="s">
        <v>517</v>
      </c>
      <c r="C568" s="340">
        <v>0</v>
      </c>
      <c r="D568" s="340">
        <v>0</v>
      </c>
      <c r="E568" s="311" t="str">
        <f t="shared" si="26"/>
        <v/>
      </c>
      <c r="F568" s="273" t="str">
        <f t="shared" si="27"/>
        <v>否</v>
      </c>
      <c r="G568" s="152" t="str">
        <f t="shared" si="28"/>
        <v>款</v>
      </c>
    </row>
    <row r="569" ht="36" customHeight="1" spans="1:7">
      <c r="A569" s="442">
        <v>2080402</v>
      </c>
      <c r="B569" s="302" t="s">
        <v>518</v>
      </c>
      <c r="C569" s="344">
        <v>0</v>
      </c>
      <c r="D569" s="344">
        <v>0</v>
      </c>
      <c r="E569" s="306" t="str">
        <f t="shared" si="26"/>
        <v/>
      </c>
      <c r="F569" s="273" t="str">
        <f t="shared" si="27"/>
        <v>否</v>
      </c>
      <c r="G569" s="152" t="str">
        <f t="shared" si="28"/>
        <v>项</v>
      </c>
    </row>
    <row r="570" ht="36" customHeight="1" spans="1:7">
      <c r="A570" s="441">
        <v>20805</v>
      </c>
      <c r="B570" s="298" t="s">
        <v>519</v>
      </c>
      <c r="C570" s="340">
        <v>20716</v>
      </c>
      <c r="D570" s="340">
        <v>20857</v>
      </c>
      <c r="E570" s="311">
        <f t="shared" si="26"/>
        <v>0.007</v>
      </c>
      <c r="F570" s="273" t="str">
        <f t="shared" si="27"/>
        <v>是</v>
      </c>
      <c r="G570" s="152" t="str">
        <f t="shared" si="28"/>
        <v>款</v>
      </c>
    </row>
    <row r="571" ht="36" customHeight="1" spans="1:7">
      <c r="A571" s="442">
        <v>2080501</v>
      </c>
      <c r="B571" s="302" t="s">
        <v>520</v>
      </c>
      <c r="C571" s="344">
        <v>1832</v>
      </c>
      <c r="D571" s="344">
        <v>1895</v>
      </c>
      <c r="E571" s="306">
        <f t="shared" si="26"/>
        <v>0.034</v>
      </c>
      <c r="F571" s="273" t="str">
        <f t="shared" si="27"/>
        <v>是</v>
      </c>
      <c r="G571" s="152" t="str">
        <f t="shared" si="28"/>
        <v>项</v>
      </c>
    </row>
    <row r="572" ht="36" customHeight="1" spans="1:7">
      <c r="A572" s="442">
        <v>2080502</v>
      </c>
      <c r="B572" s="302" t="s">
        <v>521</v>
      </c>
      <c r="C572" s="344">
        <v>3683</v>
      </c>
      <c r="D572" s="344">
        <v>3791</v>
      </c>
      <c r="E572" s="306">
        <f t="shared" si="26"/>
        <v>0.029</v>
      </c>
      <c r="F572" s="273" t="str">
        <f t="shared" si="27"/>
        <v>是</v>
      </c>
      <c r="G572" s="152" t="str">
        <f t="shared" si="28"/>
        <v>项</v>
      </c>
    </row>
    <row r="573" ht="36" customHeight="1" spans="1:7">
      <c r="A573" s="442">
        <v>2080503</v>
      </c>
      <c r="B573" s="302" t="s">
        <v>522</v>
      </c>
      <c r="C573" s="344">
        <v>376</v>
      </c>
      <c r="D573" s="344">
        <v>377</v>
      </c>
      <c r="E573" s="306">
        <f t="shared" si="26"/>
        <v>0.003</v>
      </c>
      <c r="F573" s="273" t="str">
        <f t="shared" si="27"/>
        <v>是</v>
      </c>
      <c r="G573" s="152" t="str">
        <f t="shared" si="28"/>
        <v>项</v>
      </c>
    </row>
    <row r="574" ht="36" customHeight="1" spans="1:7">
      <c r="A574" s="442">
        <v>2080505</v>
      </c>
      <c r="B574" s="302" t="s">
        <v>523</v>
      </c>
      <c r="C574" s="344">
        <v>8593</v>
      </c>
      <c r="D574" s="344">
        <v>8645</v>
      </c>
      <c r="E574" s="306">
        <f t="shared" ref="E574:E637" si="29">IF(C574&gt;0,D574/C574-1,IF(C574&lt;0,-(D574/C574-1),""))</f>
        <v>0.006</v>
      </c>
      <c r="F574" s="273" t="str">
        <f t="shared" si="27"/>
        <v>是</v>
      </c>
      <c r="G574" s="152" t="str">
        <f t="shared" si="28"/>
        <v>项</v>
      </c>
    </row>
    <row r="575" ht="36" customHeight="1" spans="1:7">
      <c r="A575" s="442">
        <v>2080506</v>
      </c>
      <c r="B575" s="302" t="s">
        <v>524</v>
      </c>
      <c r="C575" s="344">
        <v>922</v>
      </c>
      <c r="D575" s="344">
        <v>1007</v>
      </c>
      <c r="E575" s="306">
        <f t="shared" si="29"/>
        <v>0.092</v>
      </c>
      <c r="F575" s="273" t="str">
        <f t="shared" si="27"/>
        <v>是</v>
      </c>
      <c r="G575" s="152" t="str">
        <f t="shared" si="28"/>
        <v>项</v>
      </c>
    </row>
    <row r="576" ht="36" customHeight="1" spans="1:7">
      <c r="A576" s="442">
        <v>2080507</v>
      </c>
      <c r="B576" s="302" t="s">
        <v>525</v>
      </c>
      <c r="C576" s="344">
        <v>5310</v>
      </c>
      <c r="D576" s="344">
        <v>5142</v>
      </c>
      <c r="E576" s="306">
        <f t="shared" si="29"/>
        <v>-0.032</v>
      </c>
      <c r="F576" s="273" t="str">
        <f t="shared" si="27"/>
        <v>是</v>
      </c>
      <c r="G576" s="152" t="str">
        <f t="shared" si="28"/>
        <v>项</v>
      </c>
    </row>
    <row r="577" ht="36" customHeight="1" spans="1:7">
      <c r="A577" s="444">
        <v>2080508</v>
      </c>
      <c r="B577" s="454" t="s">
        <v>526</v>
      </c>
      <c r="C577" s="344">
        <v>0</v>
      </c>
      <c r="D577" s="344">
        <v>0</v>
      </c>
      <c r="E577" s="306" t="str">
        <f t="shared" si="29"/>
        <v/>
      </c>
      <c r="F577" s="273" t="str">
        <f t="shared" si="27"/>
        <v>否</v>
      </c>
      <c r="G577" s="152" t="str">
        <f t="shared" si="28"/>
        <v>项</v>
      </c>
    </row>
    <row r="578" ht="36" customHeight="1" spans="1:7">
      <c r="A578" s="442">
        <v>2080599</v>
      </c>
      <c r="B578" s="302" t="s">
        <v>527</v>
      </c>
      <c r="C578" s="344">
        <v>0</v>
      </c>
      <c r="D578" s="344">
        <v>0</v>
      </c>
      <c r="E578" s="306" t="str">
        <f t="shared" si="29"/>
        <v/>
      </c>
      <c r="F578" s="273" t="str">
        <f t="shared" si="27"/>
        <v>否</v>
      </c>
      <c r="G578" s="152" t="str">
        <f t="shared" si="28"/>
        <v>项</v>
      </c>
    </row>
    <row r="579" ht="36" customHeight="1" spans="1:7">
      <c r="A579" s="441">
        <v>20806</v>
      </c>
      <c r="B579" s="298" t="s">
        <v>528</v>
      </c>
      <c r="C579" s="340">
        <v>0</v>
      </c>
      <c r="D579" s="340">
        <v>0</v>
      </c>
      <c r="E579" s="311" t="str">
        <f t="shared" si="29"/>
        <v/>
      </c>
      <c r="F579" s="273" t="str">
        <f t="shared" si="27"/>
        <v>否</v>
      </c>
      <c r="G579" s="152" t="str">
        <f t="shared" si="28"/>
        <v>款</v>
      </c>
    </row>
    <row r="580" ht="36" customHeight="1" spans="1:7">
      <c r="A580" s="442">
        <v>2080601</v>
      </c>
      <c r="B580" s="302" t="s">
        <v>529</v>
      </c>
      <c r="C580" s="344">
        <v>0</v>
      </c>
      <c r="D580" s="344">
        <v>0</v>
      </c>
      <c r="E580" s="306" t="str">
        <f t="shared" si="29"/>
        <v/>
      </c>
      <c r="F580" s="273" t="str">
        <f t="shared" ref="F580:F643" si="30">IF(LEN(A580)=3,"是",IF(B580&lt;&gt;"",IF(SUM(C580:D580)&lt;&gt;0,"是","否"),"是"))</f>
        <v>否</v>
      </c>
      <c r="G580" s="152" t="str">
        <f t="shared" ref="G580:G643" si="31">IF(LEN(A580)=3,"类",IF(LEN(A580)=5,"款","项"))</f>
        <v>项</v>
      </c>
    </row>
    <row r="581" ht="36" customHeight="1" spans="1:7">
      <c r="A581" s="442">
        <v>2080602</v>
      </c>
      <c r="B581" s="302" t="s">
        <v>530</v>
      </c>
      <c r="C581" s="344">
        <v>0</v>
      </c>
      <c r="D581" s="344">
        <v>0</v>
      </c>
      <c r="E581" s="306" t="str">
        <f t="shared" si="29"/>
        <v/>
      </c>
      <c r="F581" s="273" t="str">
        <f t="shared" si="30"/>
        <v>否</v>
      </c>
      <c r="G581" s="152" t="str">
        <f t="shared" si="31"/>
        <v>项</v>
      </c>
    </row>
    <row r="582" ht="36" customHeight="1" spans="1:7">
      <c r="A582" s="442">
        <v>2080699</v>
      </c>
      <c r="B582" s="302" t="s">
        <v>531</v>
      </c>
      <c r="C582" s="344">
        <v>0</v>
      </c>
      <c r="D582" s="344">
        <v>0</v>
      </c>
      <c r="E582" s="306" t="str">
        <f t="shared" si="29"/>
        <v/>
      </c>
      <c r="F582" s="273" t="str">
        <f t="shared" si="30"/>
        <v>否</v>
      </c>
      <c r="G582" s="152" t="str">
        <f t="shared" si="31"/>
        <v>项</v>
      </c>
    </row>
    <row r="583" ht="36" customHeight="1" spans="1:7">
      <c r="A583" s="441">
        <v>20807</v>
      </c>
      <c r="B583" s="298" t="s">
        <v>532</v>
      </c>
      <c r="C583" s="340">
        <v>515</v>
      </c>
      <c r="D583" s="340">
        <v>1</v>
      </c>
      <c r="E583" s="311">
        <f t="shared" si="29"/>
        <v>-0.998</v>
      </c>
      <c r="F583" s="273" t="str">
        <f t="shared" si="30"/>
        <v>是</v>
      </c>
      <c r="G583" s="152" t="str">
        <f t="shared" si="31"/>
        <v>款</v>
      </c>
    </row>
    <row r="584" ht="36" customHeight="1" spans="1:7">
      <c r="A584" s="442">
        <v>2080701</v>
      </c>
      <c r="B584" s="302" t="s">
        <v>533</v>
      </c>
      <c r="C584" s="344">
        <v>0</v>
      </c>
      <c r="D584" s="344">
        <v>0</v>
      </c>
      <c r="E584" s="306" t="str">
        <f t="shared" si="29"/>
        <v/>
      </c>
      <c r="F584" s="273" t="str">
        <f t="shared" si="30"/>
        <v>否</v>
      </c>
      <c r="G584" s="152" t="str">
        <f t="shared" si="31"/>
        <v>项</v>
      </c>
    </row>
    <row r="585" ht="36" customHeight="1" spans="1:7">
      <c r="A585" s="442">
        <v>2080702</v>
      </c>
      <c r="B585" s="302" t="s">
        <v>534</v>
      </c>
      <c r="C585" s="344">
        <v>0</v>
      </c>
      <c r="D585" s="344">
        <v>0</v>
      </c>
      <c r="E585" s="306" t="str">
        <f t="shared" si="29"/>
        <v/>
      </c>
      <c r="F585" s="273" t="str">
        <f t="shared" si="30"/>
        <v>否</v>
      </c>
      <c r="G585" s="152" t="str">
        <f t="shared" si="31"/>
        <v>项</v>
      </c>
    </row>
    <row r="586" ht="36" customHeight="1" spans="1:7">
      <c r="A586" s="442">
        <v>2080704</v>
      </c>
      <c r="B586" s="302" t="s">
        <v>535</v>
      </c>
      <c r="C586" s="344">
        <v>0</v>
      </c>
      <c r="D586" s="344">
        <v>0</v>
      </c>
      <c r="E586" s="306" t="str">
        <f t="shared" si="29"/>
        <v/>
      </c>
      <c r="F586" s="273" t="str">
        <f t="shared" si="30"/>
        <v>否</v>
      </c>
      <c r="G586" s="152" t="str">
        <f t="shared" si="31"/>
        <v>项</v>
      </c>
    </row>
    <row r="587" ht="36" customHeight="1" spans="1:7">
      <c r="A587" s="442">
        <v>2080705</v>
      </c>
      <c r="B587" s="302" t="s">
        <v>536</v>
      </c>
      <c r="C587" s="344">
        <v>0</v>
      </c>
      <c r="D587" s="344">
        <v>0</v>
      </c>
      <c r="E587" s="306" t="str">
        <f t="shared" si="29"/>
        <v/>
      </c>
      <c r="F587" s="273" t="str">
        <f t="shared" si="30"/>
        <v>否</v>
      </c>
      <c r="G587" s="152" t="str">
        <f t="shared" si="31"/>
        <v>项</v>
      </c>
    </row>
    <row r="588" ht="36" customHeight="1" spans="1:7">
      <c r="A588" s="442">
        <v>2080709</v>
      </c>
      <c r="B588" s="302" t="s">
        <v>537</v>
      </c>
      <c r="C588" s="344">
        <v>0</v>
      </c>
      <c r="D588" s="344">
        <v>0</v>
      </c>
      <c r="E588" s="306" t="str">
        <f t="shared" si="29"/>
        <v/>
      </c>
      <c r="F588" s="273" t="str">
        <f t="shared" si="30"/>
        <v>否</v>
      </c>
      <c r="G588" s="152" t="str">
        <f t="shared" si="31"/>
        <v>项</v>
      </c>
    </row>
    <row r="589" ht="36" customHeight="1" spans="1:7">
      <c r="A589" s="442">
        <v>2080711</v>
      </c>
      <c r="B589" s="302" t="s">
        <v>538</v>
      </c>
      <c r="C589" s="344">
        <v>515</v>
      </c>
      <c r="D589" s="344">
        <v>1</v>
      </c>
      <c r="E589" s="306">
        <f t="shared" si="29"/>
        <v>-0.998</v>
      </c>
      <c r="F589" s="273" t="str">
        <f t="shared" si="30"/>
        <v>是</v>
      </c>
      <c r="G589" s="152" t="str">
        <f t="shared" si="31"/>
        <v>项</v>
      </c>
    </row>
    <row r="590" ht="36" customHeight="1" spans="1:7">
      <c r="A590" s="442">
        <v>2080712</v>
      </c>
      <c r="B590" s="302" t="s">
        <v>539</v>
      </c>
      <c r="C590" s="344">
        <v>0</v>
      </c>
      <c r="D590" s="344">
        <v>0</v>
      </c>
      <c r="E590" s="306" t="str">
        <f t="shared" si="29"/>
        <v/>
      </c>
      <c r="F590" s="273" t="str">
        <f t="shared" si="30"/>
        <v>否</v>
      </c>
      <c r="G590" s="152" t="str">
        <f t="shared" si="31"/>
        <v>项</v>
      </c>
    </row>
    <row r="591" ht="36" customHeight="1" spans="1:7">
      <c r="A591" s="442">
        <v>2080713</v>
      </c>
      <c r="B591" s="302" t="s">
        <v>540</v>
      </c>
      <c r="C591" s="344">
        <v>0</v>
      </c>
      <c r="D591" s="344">
        <v>0</v>
      </c>
      <c r="E591" s="306" t="str">
        <f t="shared" si="29"/>
        <v/>
      </c>
      <c r="F591" s="273" t="str">
        <f t="shared" si="30"/>
        <v>否</v>
      </c>
      <c r="G591" s="152" t="str">
        <f t="shared" si="31"/>
        <v>项</v>
      </c>
    </row>
    <row r="592" ht="36" customHeight="1" spans="1:7">
      <c r="A592" s="442">
        <v>2080799</v>
      </c>
      <c r="B592" s="302" t="s">
        <v>541</v>
      </c>
      <c r="C592" s="344">
        <v>0</v>
      </c>
      <c r="D592" s="344">
        <v>0</v>
      </c>
      <c r="E592" s="306" t="str">
        <f t="shared" si="29"/>
        <v/>
      </c>
      <c r="F592" s="273" t="str">
        <f t="shared" si="30"/>
        <v>否</v>
      </c>
      <c r="G592" s="152" t="str">
        <f t="shared" si="31"/>
        <v>项</v>
      </c>
    </row>
    <row r="593" ht="36" customHeight="1" spans="1:7">
      <c r="A593" s="441">
        <v>20808</v>
      </c>
      <c r="B593" s="298" t="s">
        <v>542</v>
      </c>
      <c r="C593" s="340">
        <v>2030</v>
      </c>
      <c r="D593" s="340">
        <v>2059</v>
      </c>
      <c r="E593" s="311">
        <f t="shared" si="29"/>
        <v>0.014</v>
      </c>
      <c r="F593" s="273" t="str">
        <f t="shared" si="30"/>
        <v>是</v>
      </c>
      <c r="G593" s="152" t="str">
        <f t="shared" si="31"/>
        <v>款</v>
      </c>
    </row>
    <row r="594" ht="36" customHeight="1" spans="1:7">
      <c r="A594" s="442">
        <v>2080801</v>
      </c>
      <c r="B594" s="302" t="s">
        <v>543</v>
      </c>
      <c r="C594" s="344">
        <v>282</v>
      </c>
      <c r="D594" s="344">
        <v>259</v>
      </c>
      <c r="E594" s="306">
        <f t="shared" si="29"/>
        <v>-0.082</v>
      </c>
      <c r="F594" s="273" t="str">
        <f t="shared" si="30"/>
        <v>是</v>
      </c>
      <c r="G594" s="152" t="str">
        <f t="shared" si="31"/>
        <v>项</v>
      </c>
    </row>
    <row r="595" ht="36" customHeight="1" spans="1:7">
      <c r="A595" s="442">
        <v>2080802</v>
      </c>
      <c r="B595" s="302" t="s">
        <v>544</v>
      </c>
      <c r="C595" s="344">
        <v>20</v>
      </c>
      <c r="D595" s="344">
        <v>20</v>
      </c>
      <c r="E595" s="306">
        <f t="shared" si="29"/>
        <v>0</v>
      </c>
      <c r="F595" s="273" t="str">
        <f t="shared" si="30"/>
        <v>是</v>
      </c>
      <c r="G595" s="152" t="str">
        <f t="shared" si="31"/>
        <v>项</v>
      </c>
    </row>
    <row r="596" ht="36" customHeight="1" spans="1:7">
      <c r="A596" s="442">
        <v>2080803</v>
      </c>
      <c r="B596" s="302" t="s">
        <v>545</v>
      </c>
      <c r="C596" s="344">
        <v>0</v>
      </c>
      <c r="D596" s="344">
        <v>0</v>
      </c>
      <c r="E596" s="306" t="str">
        <f t="shared" si="29"/>
        <v/>
      </c>
      <c r="F596" s="273" t="str">
        <f t="shared" si="30"/>
        <v>否</v>
      </c>
      <c r="G596" s="152" t="str">
        <f t="shared" si="31"/>
        <v>项</v>
      </c>
    </row>
    <row r="597" s="405" customFormat="1" ht="36" customHeight="1" spans="1:7">
      <c r="A597" s="442">
        <v>2080804</v>
      </c>
      <c r="B597" s="302" t="s">
        <v>546</v>
      </c>
      <c r="C597" s="344">
        <v>0</v>
      </c>
      <c r="D597" s="344">
        <v>0</v>
      </c>
      <c r="E597" s="306" t="str">
        <f t="shared" si="29"/>
        <v/>
      </c>
      <c r="F597" s="273" t="str">
        <f t="shared" si="30"/>
        <v>否</v>
      </c>
      <c r="G597" s="152" t="str">
        <f t="shared" si="31"/>
        <v>项</v>
      </c>
    </row>
    <row r="598" ht="36" customHeight="1" spans="1:7">
      <c r="A598" s="442">
        <v>2080805</v>
      </c>
      <c r="B598" s="302" t="s">
        <v>547</v>
      </c>
      <c r="C598" s="344">
        <v>243</v>
      </c>
      <c r="D598" s="344">
        <v>259</v>
      </c>
      <c r="E598" s="306">
        <f t="shared" si="29"/>
        <v>0.066</v>
      </c>
      <c r="F598" s="273" t="str">
        <f t="shared" si="30"/>
        <v>是</v>
      </c>
      <c r="G598" s="152" t="str">
        <f t="shared" si="31"/>
        <v>项</v>
      </c>
    </row>
    <row r="599" ht="36" customHeight="1" spans="1:7">
      <c r="A599" s="442">
        <v>2080806</v>
      </c>
      <c r="B599" s="302" t="s">
        <v>548</v>
      </c>
      <c r="C599" s="344">
        <v>0</v>
      </c>
      <c r="D599" s="344">
        <v>0</v>
      </c>
      <c r="E599" s="306" t="str">
        <f t="shared" si="29"/>
        <v/>
      </c>
      <c r="F599" s="273" t="str">
        <f t="shared" si="30"/>
        <v>否</v>
      </c>
      <c r="G599" s="152" t="str">
        <f t="shared" si="31"/>
        <v>项</v>
      </c>
    </row>
    <row r="600" ht="36" customHeight="1" spans="1:7">
      <c r="A600" s="442">
        <v>2080899</v>
      </c>
      <c r="B600" s="302" t="s">
        <v>549</v>
      </c>
      <c r="C600" s="344">
        <v>1485</v>
      </c>
      <c r="D600" s="344">
        <v>1521</v>
      </c>
      <c r="E600" s="306">
        <f t="shared" si="29"/>
        <v>0.024</v>
      </c>
      <c r="F600" s="273" t="str">
        <f t="shared" si="30"/>
        <v>是</v>
      </c>
      <c r="G600" s="152" t="str">
        <f t="shared" si="31"/>
        <v>项</v>
      </c>
    </row>
    <row r="601" ht="36" customHeight="1" spans="1:7">
      <c r="A601" s="441">
        <v>20809</v>
      </c>
      <c r="B601" s="298" t="s">
        <v>550</v>
      </c>
      <c r="C601" s="340">
        <v>365</v>
      </c>
      <c r="D601" s="340">
        <v>296</v>
      </c>
      <c r="E601" s="311">
        <f t="shared" si="29"/>
        <v>-0.189</v>
      </c>
      <c r="F601" s="273" t="str">
        <f t="shared" si="30"/>
        <v>是</v>
      </c>
      <c r="G601" s="152" t="str">
        <f t="shared" si="31"/>
        <v>款</v>
      </c>
    </row>
    <row r="602" s="405" customFormat="1" ht="36" customHeight="1" spans="1:7">
      <c r="A602" s="442">
        <v>2080901</v>
      </c>
      <c r="B602" s="302" t="s">
        <v>551</v>
      </c>
      <c r="C602" s="344">
        <v>243</v>
      </c>
      <c r="D602" s="344">
        <v>215</v>
      </c>
      <c r="E602" s="306">
        <f t="shared" si="29"/>
        <v>-0.115</v>
      </c>
      <c r="F602" s="273" t="str">
        <f t="shared" si="30"/>
        <v>是</v>
      </c>
      <c r="G602" s="152" t="str">
        <f t="shared" si="31"/>
        <v>项</v>
      </c>
    </row>
    <row r="603" ht="36" customHeight="1" spans="1:7">
      <c r="A603" s="442">
        <v>2080902</v>
      </c>
      <c r="B603" s="302" t="s">
        <v>552</v>
      </c>
      <c r="C603" s="344">
        <v>72</v>
      </c>
      <c r="D603" s="344">
        <v>15</v>
      </c>
      <c r="E603" s="306">
        <f t="shared" si="29"/>
        <v>-0.792</v>
      </c>
      <c r="F603" s="273" t="str">
        <f t="shared" si="30"/>
        <v>是</v>
      </c>
      <c r="G603" s="152" t="str">
        <f t="shared" si="31"/>
        <v>项</v>
      </c>
    </row>
    <row r="604" ht="36" customHeight="1" spans="1:7">
      <c r="A604" s="442">
        <v>2080903</v>
      </c>
      <c r="B604" s="302" t="s">
        <v>553</v>
      </c>
      <c r="C604" s="344">
        <v>0</v>
      </c>
      <c r="D604" s="344">
        <v>0</v>
      </c>
      <c r="E604" s="306" t="str">
        <f t="shared" si="29"/>
        <v/>
      </c>
      <c r="F604" s="273" t="str">
        <f t="shared" si="30"/>
        <v>否</v>
      </c>
      <c r="G604" s="152" t="str">
        <f t="shared" si="31"/>
        <v>项</v>
      </c>
    </row>
    <row r="605" ht="36" customHeight="1" spans="1:7">
      <c r="A605" s="442">
        <v>2080904</v>
      </c>
      <c r="B605" s="302" t="s">
        <v>554</v>
      </c>
      <c r="C605" s="344">
        <v>8</v>
      </c>
      <c r="D605" s="344">
        <v>8</v>
      </c>
      <c r="E605" s="306">
        <f t="shared" si="29"/>
        <v>0</v>
      </c>
      <c r="F605" s="273" t="str">
        <f t="shared" si="30"/>
        <v>是</v>
      </c>
      <c r="G605" s="152" t="str">
        <f t="shared" si="31"/>
        <v>项</v>
      </c>
    </row>
    <row r="606" ht="36" customHeight="1" spans="1:7">
      <c r="A606" s="442">
        <v>2080905</v>
      </c>
      <c r="B606" s="302" t="s">
        <v>555</v>
      </c>
      <c r="C606" s="344">
        <v>39</v>
      </c>
      <c r="D606" s="344">
        <v>55</v>
      </c>
      <c r="E606" s="306">
        <f t="shared" si="29"/>
        <v>0.41</v>
      </c>
      <c r="F606" s="273" t="str">
        <f t="shared" si="30"/>
        <v>是</v>
      </c>
      <c r="G606" s="152" t="str">
        <f t="shared" si="31"/>
        <v>项</v>
      </c>
    </row>
    <row r="607" ht="36" customHeight="1" spans="1:7">
      <c r="A607" s="442">
        <v>2080999</v>
      </c>
      <c r="B607" s="302" t="s">
        <v>556</v>
      </c>
      <c r="C607" s="344">
        <v>3</v>
      </c>
      <c r="D607" s="344">
        <v>3</v>
      </c>
      <c r="E607" s="306">
        <f t="shared" si="29"/>
        <v>0</v>
      </c>
      <c r="F607" s="273" t="str">
        <f t="shared" si="30"/>
        <v>是</v>
      </c>
      <c r="G607" s="152" t="str">
        <f t="shared" si="31"/>
        <v>项</v>
      </c>
    </row>
    <row r="608" ht="36" customHeight="1" spans="1:7">
      <c r="A608" s="441">
        <v>20810</v>
      </c>
      <c r="B608" s="298" t="s">
        <v>557</v>
      </c>
      <c r="C608" s="340">
        <v>488</v>
      </c>
      <c r="D608" s="340">
        <v>1026</v>
      </c>
      <c r="E608" s="311">
        <f t="shared" si="29"/>
        <v>1.102</v>
      </c>
      <c r="F608" s="273" t="str">
        <f t="shared" si="30"/>
        <v>是</v>
      </c>
      <c r="G608" s="152" t="str">
        <f t="shared" si="31"/>
        <v>款</v>
      </c>
    </row>
    <row r="609" ht="36" customHeight="1" spans="1:7">
      <c r="A609" s="442">
        <v>2081001</v>
      </c>
      <c r="B609" s="302" t="s">
        <v>558</v>
      </c>
      <c r="C609" s="344">
        <v>79</v>
      </c>
      <c r="D609" s="344">
        <v>81</v>
      </c>
      <c r="E609" s="306">
        <f t="shared" si="29"/>
        <v>0.025</v>
      </c>
      <c r="F609" s="273" t="str">
        <f t="shared" si="30"/>
        <v>是</v>
      </c>
      <c r="G609" s="152" t="str">
        <f t="shared" si="31"/>
        <v>项</v>
      </c>
    </row>
    <row r="610" ht="36" customHeight="1" spans="1:7">
      <c r="A610" s="442">
        <v>2081002</v>
      </c>
      <c r="B610" s="302" t="s">
        <v>559</v>
      </c>
      <c r="C610" s="344">
        <v>368</v>
      </c>
      <c r="D610" s="344">
        <v>396</v>
      </c>
      <c r="E610" s="306">
        <f t="shared" si="29"/>
        <v>0.076</v>
      </c>
      <c r="F610" s="273" t="str">
        <f t="shared" si="30"/>
        <v>是</v>
      </c>
      <c r="G610" s="152" t="str">
        <f t="shared" si="31"/>
        <v>项</v>
      </c>
    </row>
    <row r="611" ht="36" customHeight="1" spans="1:7">
      <c r="A611" s="442">
        <v>2081003</v>
      </c>
      <c r="B611" s="302" t="s">
        <v>560</v>
      </c>
      <c r="C611" s="344">
        <v>0</v>
      </c>
      <c r="D611" s="344">
        <v>0</v>
      </c>
      <c r="E611" s="306" t="str">
        <f t="shared" si="29"/>
        <v/>
      </c>
      <c r="F611" s="273" t="str">
        <f t="shared" si="30"/>
        <v>否</v>
      </c>
      <c r="G611" s="152" t="str">
        <f t="shared" si="31"/>
        <v>项</v>
      </c>
    </row>
    <row r="612" ht="36" customHeight="1" spans="1:7">
      <c r="A612" s="442">
        <v>2081004</v>
      </c>
      <c r="B612" s="302" t="s">
        <v>561</v>
      </c>
      <c r="C612" s="344">
        <v>41</v>
      </c>
      <c r="D612" s="344">
        <v>549</v>
      </c>
      <c r="E612" s="306">
        <f t="shared" si="29"/>
        <v>12.39</v>
      </c>
      <c r="F612" s="273" t="str">
        <f t="shared" si="30"/>
        <v>是</v>
      </c>
      <c r="G612" s="152" t="str">
        <f t="shared" si="31"/>
        <v>项</v>
      </c>
    </row>
    <row r="613" ht="36" customHeight="1" spans="1:7">
      <c r="A613" s="442">
        <v>2081005</v>
      </c>
      <c r="B613" s="302" t="s">
        <v>562</v>
      </c>
      <c r="C613" s="344">
        <v>0</v>
      </c>
      <c r="D613" s="344">
        <v>0</v>
      </c>
      <c r="E613" s="306" t="str">
        <f t="shared" si="29"/>
        <v/>
      </c>
      <c r="F613" s="273" t="str">
        <f t="shared" si="30"/>
        <v>否</v>
      </c>
      <c r="G613" s="152" t="str">
        <f t="shared" si="31"/>
        <v>项</v>
      </c>
    </row>
    <row r="614" ht="36" customHeight="1" spans="1:7">
      <c r="A614" s="442">
        <v>2081006</v>
      </c>
      <c r="B614" s="302" t="s">
        <v>563</v>
      </c>
      <c r="C614" s="344">
        <v>0</v>
      </c>
      <c r="D614" s="344">
        <v>0</v>
      </c>
      <c r="E614" s="306" t="str">
        <f t="shared" si="29"/>
        <v/>
      </c>
      <c r="F614" s="273" t="str">
        <f t="shared" si="30"/>
        <v>否</v>
      </c>
      <c r="G614" s="152" t="str">
        <f t="shared" si="31"/>
        <v>项</v>
      </c>
    </row>
    <row r="615" ht="36" customHeight="1" spans="1:7">
      <c r="A615" s="442">
        <v>2081099</v>
      </c>
      <c r="B615" s="302" t="s">
        <v>564</v>
      </c>
      <c r="C615" s="344">
        <v>0</v>
      </c>
      <c r="D615" s="344">
        <v>0</v>
      </c>
      <c r="E615" s="306" t="str">
        <f t="shared" si="29"/>
        <v/>
      </c>
      <c r="F615" s="273" t="str">
        <f t="shared" si="30"/>
        <v>否</v>
      </c>
      <c r="G615" s="152" t="str">
        <f t="shared" si="31"/>
        <v>项</v>
      </c>
    </row>
    <row r="616" ht="36" customHeight="1" spans="1:7">
      <c r="A616" s="441">
        <v>20811</v>
      </c>
      <c r="B616" s="298" t="s">
        <v>565</v>
      </c>
      <c r="C616" s="340">
        <v>594</v>
      </c>
      <c r="D616" s="340">
        <v>544</v>
      </c>
      <c r="E616" s="311">
        <f t="shared" si="29"/>
        <v>-0.084</v>
      </c>
      <c r="F616" s="273" t="str">
        <f t="shared" si="30"/>
        <v>是</v>
      </c>
      <c r="G616" s="152" t="str">
        <f t="shared" si="31"/>
        <v>款</v>
      </c>
    </row>
    <row r="617" ht="36" customHeight="1" spans="1:7">
      <c r="A617" s="442">
        <v>2081101</v>
      </c>
      <c r="B617" s="302" t="s">
        <v>139</v>
      </c>
      <c r="C617" s="344">
        <v>113</v>
      </c>
      <c r="D617" s="344">
        <v>115</v>
      </c>
      <c r="E617" s="306">
        <f t="shared" si="29"/>
        <v>0.018</v>
      </c>
      <c r="F617" s="273" t="str">
        <f t="shared" si="30"/>
        <v>是</v>
      </c>
      <c r="G617" s="152" t="str">
        <f t="shared" si="31"/>
        <v>项</v>
      </c>
    </row>
    <row r="618" ht="36" customHeight="1" spans="1:7">
      <c r="A618" s="442">
        <v>2081102</v>
      </c>
      <c r="B618" s="302" t="s">
        <v>140</v>
      </c>
      <c r="C618" s="344">
        <v>0</v>
      </c>
      <c r="D618" s="344">
        <v>0</v>
      </c>
      <c r="E618" s="306" t="str">
        <f t="shared" si="29"/>
        <v/>
      </c>
      <c r="F618" s="273" t="str">
        <f t="shared" si="30"/>
        <v>否</v>
      </c>
      <c r="G618" s="152" t="str">
        <f t="shared" si="31"/>
        <v>项</v>
      </c>
    </row>
    <row r="619" ht="36" customHeight="1" spans="1:7">
      <c r="A619" s="442">
        <v>2081103</v>
      </c>
      <c r="B619" s="302" t="s">
        <v>141</v>
      </c>
      <c r="C619" s="344">
        <v>0</v>
      </c>
      <c r="D619" s="344">
        <v>0</v>
      </c>
      <c r="E619" s="306" t="str">
        <f t="shared" si="29"/>
        <v/>
      </c>
      <c r="F619" s="273" t="str">
        <f t="shared" si="30"/>
        <v>否</v>
      </c>
      <c r="G619" s="152" t="str">
        <f t="shared" si="31"/>
        <v>项</v>
      </c>
    </row>
    <row r="620" ht="36" customHeight="1" spans="1:7">
      <c r="A620" s="442">
        <v>2081104</v>
      </c>
      <c r="B620" s="302" t="s">
        <v>566</v>
      </c>
      <c r="C620" s="344">
        <v>24</v>
      </c>
      <c r="D620" s="344">
        <v>13</v>
      </c>
      <c r="E620" s="306">
        <f t="shared" si="29"/>
        <v>-0.458</v>
      </c>
      <c r="F620" s="273" t="str">
        <f t="shared" si="30"/>
        <v>是</v>
      </c>
      <c r="G620" s="152" t="str">
        <f t="shared" si="31"/>
        <v>项</v>
      </c>
    </row>
    <row r="621" ht="36" customHeight="1" spans="1:7">
      <c r="A621" s="442">
        <v>2081105</v>
      </c>
      <c r="B621" s="302" t="s">
        <v>567</v>
      </c>
      <c r="C621" s="344">
        <v>0</v>
      </c>
      <c r="D621" s="344">
        <v>0</v>
      </c>
      <c r="E621" s="306" t="str">
        <f t="shared" si="29"/>
        <v/>
      </c>
      <c r="F621" s="273" t="str">
        <f t="shared" si="30"/>
        <v>否</v>
      </c>
      <c r="G621" s="152" t="str">
        <f t="shared" si="31"/>
        <v>项</v>
      </c>
    </row>
    <row r="622" ht="36" customHeight="1" spans="1:7">
      <c r="A622" s="442">
        <v>2081106</v>
      </c>
      <c r="B622" s="302" t="s">
        <v>568</v>
      </c>
      <c r="C622" s="344">
        <v>0</v>
      </c>
      <c r="D622" s="344">
        <v>0</v>
      </c>
      <c r="E622" s="306" t="str">
        <f t="shared" si="29"/>
        <v/>
      </c>
      <c r="F622" s="273" t="str">
        <f t="shared" si="30"/>
        <v>否</v>
      </c>
      <c r="G622" s="152" t="str">
        <f t="shared" si="31"/>
        <v>项</v>
      </c>
    </row>
    <row r="623" ht="36" customHeight="1" spans="1:7">
      <c r="A623" s="442">
        <v>2081107</v>
      </c>
      <c r="B623" s="302" t="s">
        <v>569</v>
      </c>
      <c r="C623" s="344">
        <v>457</v>
      </c>
      <c r="D623" s="344">
        <v>416</v>
      </c>
      <c r="E623" s="306">
        <f t="shared" si="29"/>
        <v>-0.09</v>
      </c>
      <c r="F623" s="273" t="str">
        <f t="shared" si="30"/>
        <v>是</v>
      </c>
      <c r="G623" s="152" t="str">
        <f t="shared" si="31"/>
        <v>项</v>
      </c>
    </row>
    <row r="624" ht="36" customHeight="1" spans="1:7">
      <c r="A624" s="442">
        <v>2081199</v>
      </c>
      <c r="B624" s="302" t="s">
        <v>570</v>
      </c>
      <c r="C624" s="344">
        <v>0</v>
      </c>
      <c r="D624" s="344">
        <v>0</v>
      </c>
      <c r="E624" s="306" t="str">
        <f t="shared" si="29"/>
        <v/>
      </c>
      <c r="F624" s="273" t="str">
        <f t="shared" si="30"/>
        <v>否</v>
      </c>
      <c r="G624" s="152" t="str">
        <f t="shared" si="31"/>
        <v>项</v>
      </c>
    </row>
    <row r="625" ht="36" customHeight="1" spans="1:7">
      <c r="A625" s="441">
        <v>20816</v>
      </c>
      <c r="B625" s="298" t="s">
        <v>571</v>
      </c>
      <c r="C625" s="340">
        <v>69</v>
      </c>
      <c r="D625" s="340">
        <v>70</v>
      </c>
      <c r="E625" s="311">
        <f t="shared" si="29"/>
        <v>0.014</v>
      </c>
      <c r="F625" s="273" t="str">
        <f t="shared" si="30"/>
        <v>是</v>
      </c>
      <c r="G625" s="152" t="str">
        <f t="shared" si="31"/>
        <v>款</v>
      </c>
    </row>
    <row r="626" ht="36" customHeight="1" spans="1:7">
      <c r="A626" s="442">
        <v>2081601</v>
      </c>
      <c r="B626" s="302" t="s">
        <v>139</v>
      </c>
      <c r="C626" s="344">
        <v>69</v>
      </c>
      <c r="D626" s="344">
        <v>70</v>
      </c>
      <c r="E626" s="306">
        <f t="shared" si="29"/>
        <v>0.014</v>
      </c>
      <c r="F626" s="273" t="str">
        <f t="shared" si="30"/>
        <v>是</v>
      </c>
      <c r="G626" s="152" t="str">
        <f t="shared" si="31"/>
        <v>项</v>
      </c>
    </row>
    <row r="627" ht="36" customHeight="1" spans="1:7">
      <c r="A627" s="442">
        <v>2081602</v>
      </c>
      <c r="B627" s="302" t="s">
        <v>140</v>
      </c>
      <c r="C627" s="344">
        <v>0</v>
      </c>
      <c r="D627" s="344">
        <v>0</v>
      </c>
      <c r="E627" s="306" t="str">
        <f t="shared" si="29"/>
        <v/>
      </c>
      <c r="F627" s="273" t="str">
        <f t="shared" si="30"/>
        <v>否</v>
      </c>
      <c r="G627" s="152" t="str">
        <f t="shared" si="31"/>
        <v>项</v>
      </c>
    </row>
    <row r="628" ht="36" customHeight="1" spans="1:7">
      <c r="A628" s="442">
        <v>2081603</v>
      </c>
      <c r="B628" s="302" t="s">
        <v>141</v>
      </c>
      <c r="C628" s="344">
        <v>0</v>
      </c>
      <c r="D628" s="344">
        <v>0</v>
      </c>
      <c r="E628" s="306" t="str">
        <f t="shared" si="29"/>
        <v/>
      </c>
      <c r="F628" s="273" t="str">
        <f t="shared" si="30"/>
        <v>否</v>
      </c>
      <c r="G628" s="152" t="str">
        <f t="shared" si="31"/>
        <v>项</v>
      </c>
    </row>
    <row r="629" ht="36" customHeight="1" spans="1:7">
      <c r="A629" s="442">
        <v>2081699</v>
      </c>
      <c r="B629" s="302" t="s">
        <v>572</v>
      </c>
      <c r="C629" s="344">
        <v>0</v>
      </c>
      <c r="D629" s="344">
        <v>0</v>
      </c>
      <c r="E629" s="306" t="str">
        <f t="shared" si="29"/>
        <v/>
      </c>
      <c r="F629" s="273" t="str">
        <f t="shared" si="30"/>
        <v>否</v>
      </c>
      <c r="G629" s="152" t="str">
        <f t="shared" si="31"/>
        <v>项</v>
      </c>
    </row>
    <row r="630" ht="36" customHeight="1" spans="1:7">
      <c r="A630" s="441">
        <v>20819</v>
      </c>
      <c r="B630" s="298" t="s">
        <v>573</v>
      </c>
      <c r="C630" s="340">
        <v>3838</v>
      </c>
      <c r="D630" s="340">
        <v>3771</v>
      </c>
      <c r="E630" s="311">
        <f t="shared" si="29"/>
        <v>-0.017</v>
      </c>
      <c r="F630" s="273" t="str">
        <f t="shared" si="30"/>
        <v>是</v>
      </c>
      <c r="G630" s="152" t="str">
        <f t="shared" si="31"/>
        <v>款</v>
      </c>
    </row>
    <row r="631" ht="36" customHeight="1" spans="1:7">
      <c r="A631" s="442">
        <v>2081901</v>
      </c>
      <c r="B631" s="302" t="s">
        <v>574</v>
      </c>
      <c r="C631" s="344">
        <v>1264</v>
      </c>
      <c r="D631" s="344">
        <v>1143</v>
      </c>
      <c r="E631" s="306">
        <f t="shared" si="29"/>
        <v>-0.096</v>
      </c>
      <c r="F631" s="273" t="str">
        <f t="shared" si="30"/>
        <v>是</v>
      </c>
      <c r="G631" s="152" t="str">
        <f t="shared" si="31"/>
        <v>项</v>
      </c>
    </row>
    <row r="632" ht="36" customHeight="1" spans="1:7">
      <c r="A632" s="442">
        <v>2081902</v>
      </c>
      <c r="B632" s="302" t="s">
        <v>575</v>
      </c>
      <c r="C632" s="344">
        <v>2574</v>
      </c>
      <c r="D632" s="344">
        <v>2628</v>
      </c>
      <c r="E632" s="306">
        <f t="shared" si="29"/>
        <v>0.021</v>
      </c>
      <c r="F632" s="273" t="str">
        <f t="shared" si="30"/>
        <v>是</v>
      </c>
      <c r="G632" s="152" t="str">
        <f t="shared" si="31"/>
        <v>项</v>
      </c>
    </row>
    <row r="633" ht="36" customHeight="1" spans="1:7">
      <c r="A633" s="441">
        <v>20820</v>
      </c>
      <c r="B633" s="298" t="s">
        <v>576</v>
      </c>
      <c r="C633" s="340">
        <v>174</v>
      </c>
      <c r="D633" s="340">
        <v>290</v>
      </c>
      <c r="E633" s="311">
        <f t="shared" si="29"/>
        <v>0.667</v>
      </c>
      <c r="F633" s="273" t="str">
        <f t="shared" si="30"/>
        <v>是</v>
      </c>
      <c r="G633" s="152" t="str">
        <f t="shared" si="31"/>
        <v>款</v>
      </c>
    </row>
    <row r="634" ht="36" customHeight="1" spans="1:7">
      <c r="A634" s="442">
        <v>2082001</v>
      </c>
      <c r="B634" s="302" t="s">
        <v>577</v>
      </c>
      <c r="C634" s="344">
        <v>169</v>
      </c>
      <c r="D634" s="344">
        <v>290</v>
      </c>
      <c r="E634" s="306">
        <f t="shared" si="29"/>
        <v>0.716</v>
      </c>
      <c r="F634" s="273" t="str">
        <f t="shared" si="30"/>
        <v>是</v>
      </c>
      <c r="G634" s="152" t="str">
        <f t="shared" si="31"/>
        <v>项</v>
      </c>
    </row>
    <row r="635" ht="36" customHeight="1" spans="1:7">
      <c r="A635" s="442">
        <v>2082002</v>
      </c>
      <c r="B635" s="302" t="s">
        <v>578</v>
      </c>
      <c r="C635" s="344">
        <v>5</v>
      </c>
      <c r="D635" s="344">
        <v>0</v>
      </c>
      <c r="E635" s="306">
        <f t="shared" si="29"/>
        <v>-1</v>
      </c>
      <c r="F635" s="273" t="str">
        <f t="shared" si="30"/>
        <v>是</v>
      </c>
      <c r="G635" s="152" t="str">
        <f t="shared" si="31"/>
        <v>项</v>
      </c>
    </row>
    <row r="636" ht="36" customHeight="1" spans="1:7">
      <c r="A636" s="441">
        <v>20821</v>
      </c>
      <c r="B636" s="298" t="s">
        <v>579</v>
      </c>
      <c r="C636" s="340">
        <v>757</v>
      </c>
      <c r="D636" s="340">
        <v>716</v>
      </c>
      <c r="E636" s="311">
        <f t="shared" si="29"/>
        <v>-0.054</v>
      </c>
      <c r="F636" s="273" t="str">
        <f t="shared" si="30"/>
        <v>是</v>
      </c>
      <c r="G636" s="152" t="str">
        <f t="shared" si="31"/>
        <v>款</v>
      </c>
    </row>
    <row r="637" ht="36" customHeight="1" spans="1:7">
      <c r="A637" s="442">
        <v>2082101</v>
      </c>
      <c r="B637" s="302" t="s">
        <v>580</v>
      </c>
      <c r="C637" s="344">
        <v>0</v>
      </c>
      <c r="D637" s="344">
        <v>0</v>
      </c>
      <c r="E637" s="306" t="str">
        <f t="shared" si="29"/>
        <v/>
      </c>
      <c r="F637" s="273" t="str">
        <f t="shared" si="30"/>
        <v>否</v>
      </c>
      <c r="G637" s="152" t="str">
        <f t="shared" si="31"/>
        <v>项</v>
      </c>
    </row>
    <row r="638" ht="36" customHeight="1" spans="1:7">
      <c r="A638" s="442">
        <v>2082102</v>
      </c>
      <c r="B638" s="302" t="s">
        <v>581</v>
      </c>
      <c r="C638" s="344">
        <v>757</v>
      </c>
      <c r="D638" s="344">
        <v>716</v>
      </c>
      <c r="E638" s="306">
        <f t="shared" ref="E638:E701" si="32">IF(C638&gt;0,D638/C638-1,IF(C638&lt;0,-(D638/C638-1),""))</f>
        <v>-0.054</v>
      </c>
      <c r="F638" s="273" t="str">
        <f t="shared" si="30"/>
        <v>是</v>
      </c>
      <c r="G638" s="152" t="str">
        <f t="shared" si="31"/>
        <v>项</v>
      </c>
    </row>
    <row r="639" ht="36" customHeight="1" spans="1:7">
      <c r="A639" s="441">
        <v>20824</v>
      </c>
      <c r="B639" s="298" t="s">
        <v>582</v>
      </c>
      <c r="C639" s="340">
        <v>0</v>
      </c>
      <c r="D639" s="340">
        <v>0</v>
      </c>
      <c r="E639" s="311" t="str">
        <f t="shared" si="32"/>
        <v/>
      </c>
      <c r="F639" s="273" t="str">
        <f t="shared" si="30"/>
        <v>否</v>
      </c>
      <c r="G639" s="152" t="str">
        <f t="shared" si="31"/>
        <v>款</v>
      </c>
    </row>
    <row r="640" ht="36" customHeight="1" spans="1:7">
      <c r="A640" s="442">
        <v>2082401</v>
      </c>
      <c r="B640" s="302" t="s">
        <v>583</v>
      </c>
      <c r="C640" s="344">
        <v>0</v>
      </c>
      <c r="D640" s="344">
        <v>0</v>
      </c>
      <c r="E640" s="306" t="str">
        <f t="shared" si="32"/>
        <v/>
      </c>
      <c r="F640" s="273" t="str">
        <f t="shared" si="30"/>
        <v>否</v>
      </c>
      <c r="G640" s="152" t="str">
        <f t="shared" si="31"/>
        <v>项</v>
      </c>
    </row>
    <row r="641" ht="36" customHeight="1" spans="1:7">
      <c r="A641" s="442">
        <v>2082402</v>
      </c>
      <c r="B641" s="302" t="s">
        <v>584</v>
      </c>
      <c r="C641" s="344">
        <v>0</v>
      </c>
      <c r="D641" s="344">
        <v>0</v>
      </c>
      <c r="E641" s="306" t="str">
        <f t="shared" si="32"/>
        <v/>
      </c>
      <c r="F641" s="273" t="str">
        <f t="shared" si="30"/>
        <v>否</v>
      </c>
      <c r="G641" s="152" t="str">
        <f t="shared" si="31"/>
        <v>项</v>
      </c>
    </row>
    <row r="642" ht="36" customHeight="1" spans="1:7">
      <c r="A642" s="441">
        <v>20825</v>
      </c>
      <c r="B642" s="298" t="s">
        <v>585</v>
      </c>
      <c r="C642" s="340">
        <v>2</v>
      </c>
      <c r="D642" s="340">
        <v>5</v>
      </c>
      <c r="E642" s="311">
        <f t="shared" si="32"/>
        <v>1.5</v>
      </c>
      <c r="F642" s="273" t="str">
        <f t="shared" si="30"/>
        <v>是</v>
      </c>
      <c r="G642" s="152" t="str">
        <f t="shared" si="31"/>
        <v>款</v>
      </c>
    </row>
    <row r="643" ht="36" customHeight="1" spans="1:7">
      <c r="A643" s="442">
        <v>2082501</v>
      </c>
      <c r="B643" s="302" t="s">
        <v>586</v>
      </c>
      <c r="C643" s="344">
        <v>0</v>
      </c>
      <c r="D643" s="344">
        <v>0</v>
      </c>
      <c r="E643" s="306" t="str">
        <f t="shared" si="32"/>
        <v/>
      </c>
      <c r="F643" s="273" t="str">
        <f t="shared" si="30"/>
        <v>否</v>
      </c>
      <c r="G643" s="152" t="str">
        <f t="shared" si="31"/>
        <v>项</v>
      </c>
    </row>
    <row r="644" ht="36" customHeight="1" spans="1:7">
      <c r="A644" s="442">
        <v>2082502</v>
      </c>
      <c r="B644" s="302" t="s">
        <v>587</v>
      </c>
      <c r="C644" s="344">
        <v>2</v>
      </c>
      <c r="D644" s="344">
        <v>5</v>
      </c>
      <c r="E644" s="306">
        <f t="shared" si="32"/>
        <v>1.5</v>
      </c>
      <c r="F644" s="273" t="str">
        <f t="shared" ref="F644:F707" si="33">IF(LEN(A644)=3,"是",IF(B644&lt;&gt;"",IF(SUM(C644:D644)&lt;&gt;0,"是","否"),"是"))</f>
        <v>是</v>
      </c>
      <c r="G644" s="152" t="str">
        <f t="shared" ref="G644:G707" si="34">IF(LEN(A644)=3,"类",IF(LEN(A644)=5,"款","项"))</f>
        <v>项</v>
      </c>
    </row>
    <row r="645" ht="36" customHeight="1" spans="1:7">
      <c r="A645" s="441">
        <v>20826</v>
      </c>
      <c r="B645" s="298" t="s">
        <v>588</v>
      </c>
      <c r="C645" s="340">
        <v>259</v>
      </c>
      <c r="D645" s="340">
        <v>288</v>
      </c>
      <c r="E645" s="311">
        <f t="shared" si="32"/>
        <v>0.112</v>
      </c>
      <c r="F645" s="273" t="str">
        <f t="shared" si="33"/>
        <v>是</v>
      </c>
      <c r="G645" s="152" t="str">
        <f t="shared" si="34"/>
        <v>款</v>
      </c>
    </row>
    <row r="646" ht="36" customHeight="1" spans="1:7">
      <c r="A646" s="442">
        <v>2082601</v>
      </c>
      <c r="B646" s="302" t="s">
        <v>589</v>
      </c>
      <c r="C646" s="344">
        <v>0</v>
      </c>
      <c r="D646" s="344">
        <v>0</v>
      </c>
      <c r="E646" s="306" t="str">
        <f t="shared" si="32"/>
        <v/>
      </c>
      <c r="F646" s="273" t="str">
        <f t="shared" si="33"/>
        <v>否</v>
      </c>
      <c r="G646" s="152" t="str">
        <f t="shared" si="34"/>
        <v>项</v>
      </c>
    </row>
    <row r="647" ht="36" customHeight="1" spans="1:7">
      <c r="A647" s="442">
        <v>2082602</v>
      </c>
      <c r="B647" s="302" t="s">
        <v>590</v>
      </c>
      <c r="C647" s="344">
        <v>259</v>
      </c>
      <c r="D647" s="344">
        <v>288</v>
      </c>
      <c r="E647" s="306">
        <f t="shared" si="32"/>
        <v>0.112</v>
      </c>
      <c r="F647" s="273" t="str">
        <f t="shared" si="33"/>
        <v>是</v>
      </c>
      <c r="G647" s="152" t="str">
        <f t="shared" si="34"/>
        <v>项</v>
      </c>
    </row>
    <row r="648" ht="36" customHeight="1" spans="1:7">
      <c r="A648" s="442">
        <v>2082699</v>
      </c>
      <c r="B648" s="302" t="s">
        <v>591</v>
      </c>
      <c r="C648" s="344">
        <v>0</v>
      </c>
      <c r="D648" s="344">
        <v>0</v>
      </c>
      <c r="E648" s="306" t="str">
        <f t="shared" si="32"/>
        <v/>
      </c>
      <c r="F648" s="273" t="str">
        <f t="shared" si="33"/>
        <v>否</v>
      </c>
      <c r="G648" s="152" t="str">
        <f t="shared" si="34"/>
        <v>项</v>
      </c>
    </row>
    <row r="649" ht="36" customHeight="1" spans="1:7">
      <c r="A649" s="441">
        <v>20827</v>
      </c>
      <c r="B649" s="298" t="s">
        <v>592</v>
      </c>
      <c r="C649" s="340">
        <v>0</v>
      </c>
      <c r="D649" s="340">
        <v>0</v>
      </c>
      <c r="E649" s="311" t="str">
        <f t="shared" si="32"/>
        <v/>
      </c>
      <c r="F649" s="273" t="str">
        <f t="shared" si="33"/>
        <v>否</v>
      </c>
      <c r="G649" s="152" t="str">
        <f t="shared" si="34"/>
        <v>款</v>
      </c>
    </row>
    <row r="650" ht="36" customHeight="1" spans="1:7">
      <c r="A650" s="442">
        <v>2082701</v>
      </c>
      <c r="B650" s="302" t="s">
        <v>593</v>
      </c>
      <c r="C650" s="344">
        <v>0</v>
      </c>
      <c r="D650" s="344">
        <v>0</v>
      </c>
      <c r="E650" s="306" t="str">
        <f t="shared" si="32"/>
        <v/>
      </c>
      <c r="F650" s="273" t="str">
        <f t="shared" si="33"/>
        <v>否</v>
      </c>
      <c r="G650" s="152" t="str">
        <f t="shared" si="34"/>
        <v>项</v>
      </c>
    </row>
    <row r="651" ht="36" customHeight="1" spans="1:7">
      <c r="A651" s="442">
        <v>2082702</v>
      </c>
      <c r="B651" s="302" t="s">
        <v>594</v>
      </c>
      <c r="C651" s="344">
        <v>0</v>
      </c>
      <c r="D651" s="344">
        <v>0</v>
      </c>
      <c r="E651" s="306" t="str">
        <f t="shared" si="32"/>
        <v/>
      </c>
      <c r="F651" s="273" t="str">
        <f t="shared" si="33"/>
        <v>否</v>
      </c>
      <c r="G651" s="152" t="str">
        <f t="shared" si="34"/>
        <v>项</v>
      </c>
    </row>
    <row r="652" ht="36" customHeight="1" spans="1:7">
      <c r="A652" s="442">
        <v>2082703</v>
      </c>
      <c r="B652" s="302" t="s">
        <v>595</v>
      </c>
      <c r="C652" s="344">
        <v>0</v>
      </c>
      <c r="D652" s="344">
        <v>0</v>
      </c>
      <c r="E652" s="306" t="str">
        <f t="shared" si="32"/>
        <v/>
      </c>
      <c r="F652" s="273" t="str">
        <f t="shared" si="33"/>
        <v>否</v>
      </c>
      <c r="G652" s="152" t="str">
        <f t="shared" si="34"/>
        <v>项</v>
      </c>
    </row>
    <row r="653" ht="36" customHeight="1" spans="1:7">
      <c r="A653" s="442">
        <v>2082799</v>
      </c>
      <c r="B653" s="302" t="s">
        <v>596</v>
      </c>
      <c r="C653" s="344">
        <v>0</v>
      </c>
      <c r="D653" s="344">
        <v>0</v>
      </c>
      <c r="E653" s="306" t="str">
        <f t="shared" si="32"/>
        <v/>
      </c>
      <c r="F653" s="273" t="str">
        <f t="shared" si="33"/>
        <v>否</v>
      </c>
      <c r="G653" s="152" t="str">
        <f t="shared" si="34"/>
        <v>项</v>
      </c>
    </row>
    <row r="654" ht="36" customHeight="1" spans="1:7">
      <c r="A654" s="441">
        <v>20828</v>
      </c>
      <c r="B654" s="298" t="s">
        <v>597</v>
      </c>
      <c r="C654" s="340">
        <v>198</v>
      </c>
      <c r="D654" s="340">
        <v>237</v>
      </c>
      <c r="E654" s="311">
        <f t="shared" si="32"/>
        <v>0.197</v>
      </c>
      <c r="F654" s="273" t="str">
        <f t="shared" si="33"/>
        <v>是</v>
      </c>
      <c r="G654" s="152" t="str">
        <f t="shared" si="34"/>
        <v>款</v>
      </c>
    </row>
    <row r="655" ht="36" customHeight="1" spans="1:7">
      <c r="A655" s="442">
        <v>2082801</v>
      </c>
      <c r="B655" s="302" t="s">
        <v>139</v>
      </c>
      <c r="C655" s="344">
        <v>194</v>
      </c>
      <c r="D655" s="344">
        <v>184</v>
      </c>
      <c r="E655" s="306">
        <f t="shared" si="32"/>
        <v>-0.052</v>
      </c>
      <c r="F655" s="273" t="str">
        <f t="shared" si="33"/>
        <v>是</v>
      </c>
      <c r="G655" s="152" t="str">
        <f t="shared" si="34"/>
        <v>项</v>
      </c>
    </row>
    <row r="656" ht="36" customHeight="1" spans="1:7">
      <c r="A656" s="442">
        <v>2082802</v>
      </c>
      <c r="B656" s="302" t="s">
        <v>140</v>
      </c>
      <c r="C656" s="344">
        <v>0</v>
      </c>
      <c r="D656" s="344">
        <v>0</v>
      </c>
      <c r="E656" s="306" t="str">
        <f t="shared" si="32"/>
        <v/>
      </c>
      <c r="F656" s="273" t="str">
        <f t="shared" si="33"/>
        <v>否</v>
      </c>
      <c r="G656" s="152" t="str">
        <f t="shared" si="34"/>
        <v>项</v>
      </c>
    </row>
    <row r="657" ht="36" customHeight="1" spans="1:7">
      <c r="A657" s="442">
        <v>2082803</v>
      </c>
      <c r="B657" s="302" t="s">
        <v>141</v>
      </c>
      <c r="C657" s="344">
        <v>0</v>
      </c>
      <c r="D657" s="344">
        <v>0</v>
      </c>
      <c r="E657" s="306" t="str">
        <f t="shared" si="32"/>
        <v/>
      </c>
      <c r="F657" s="273" t="str">
        <f t="shared" si="33"/>
        <v>否</v>
      </c>
      <c r="G657" s="152" t="str">
        <f t="shared" si="34"/>
        <v>项</v>
      </c>
    </row>
    <row r="658" ht="36" customHeight="1" spans="1:7">
      <c r="A658" s="442">
        <v>2082804</v>
      </c>
      <c r="B658" s="302" t="s">
        <v>598</v>
      </c>
      <c r="C658" s="344">
        <v>4</v>
      </c>
      <c r="D658" s="344">
        <v>53</v>
      </c>
      <c r="E658" s="306">
        <f t="shared" si="32"/>
        <v>12.25</v>
      </c>
      <c r="F658" s="273" t="str">
        <f t="shared" si="33"/>
        <v>是</v>
      </c>
      <c r="G658" s="152" t="str">
        <f t="shared" si="34"/>
        <v>项</v>
      </c>
    </row>
    <row r="659" ht="36" customHeight="1" spans="1:7">
      <c r="A659" s="442">
        <v>2082805</v>
      </c>
      <c r="B659" s="302" t="s">
        <v>599</v>
      </c>
      <c r="C659" s="344">
        <v>0</v>
      </c>
      <c r="D659" s="344">
        <v>0</v>
      </c>
      <c r="E659" s="306" t="str">
        <f t="shared" si="32"/>
        <v/>
      </c>
      <c r="F659" s="273" t="str">
        <f t="shared" si="33"/>
        <v>否</v>
      </c>
      <c r="G659" s="152" t="str">
        <f t="shared" si="34"/>
        <v>项</v>
      </c>
    </row>
    <row r="660" ht="36" customHeight="1" spans="1:7">
      <c r="A660" s="442">
        <v>2082850</v>
      </c>
      <c r="B660" s="302" t="s">
        <v>148</v>
      </c>
      <c r="C660" s="344">
        <v>0</v>
      </c>
      <c r="D660" s="344">
        <v>0</v>
      </c>
      <c r="E660" s="306" t="str">
        <f t="shared" si="32"/>
        <v/>
      </c>
      <c r="F660" s="273" t="str">
        <f t="shared" si="33"/>
        <v>否</v>
      </c>
      <c r="G660" s="152" t="str">
        <f t="shared" si="34"/>
        <v>项</v>
      </c>
    </row>
    <row r="661" ht="36" customHeight="1" spans="1:7">
      <c r="A661" s="442">
        <v>2082899</v>
      </c>
      <c r="B661" s="302" t="s">
        <v>600</v>
      </c>
      <c r="C661" s="344">
        <v>0</v>
      </c>
      <c r="D661" s="344">
        <v>0</v>
      </c>
      <c r="E661" s="306" t="str">
        <f t="shared" si="32"/>
        <v/>
      </c>
      <c r="F661" s="273" t="str">
        <f t="shared" si="33"/>
        <v>否</v>
      </c>
      <c r="G661" s="152" t="str">
        <f t="shared" si="34"/>
        <v>项</v>
      </c>
    </row>
    <row r="662" ht="36" customHeight="1" spans="1:7">
      <c r="A662" s="441">
        <v>20830</v>
      </c>
      <c r="B662" s="298" t="s">
        <v>601</v>
      </c>
      <c r="C662" s="340">
        <v>0</v>
      </c>
      <c r="D662" s="340">
        <v>33</v>
      </c>
      <c r="E662" s="311" t="str">
        <f t="shared" si="32"/>
        <v/>
      </c>
      <c r="F662" s="273" t="str">
        <f t="shared" si="33"/>
        <v>是</v>
      </c>
      <c r="G662" s="152" t="str">
        <f t="shared" si="34"/>
        <v>款</v>
      </c>
    </row>
    <row r="663" ht="36" customHeight="1" spans="1:7">
      <c r="A663" s="442">
        <v>2083001</v>
      </c>
      <c r="B663" s="302" t="s">
        <v>602</v>
      </c>
      <c r="C663" s="344">
        <v>0</v>
      </c>
      <c r="D663" s="344">
        <v>33</v>
      </c>
      <c r="E663" s="306" t="str">
        <f t="shared" si="32"/>
        <v/>
      </c>
      <c r="F663" s="273" t="str">
        <f t="shared" si="33"/>
        <v>是</v>
      </c>
      <c r="G663" s="152" t="str">
        <f t="shared" si="34"/>
        <v>项</v>
      </c>
    </row>
    <row r="664" ht="36" customHeight="1" spans="1:7">
      <c r="A664" s="442">
        <v>2083099</v>
      </c>
      <c r="B664" s="302" t="s">
        <v>603</v>
      </c>
      <c r="C664" s="344">
        <v>0</v>
      </c>
      <c r="D664" s="344">
        <v>0</v>
      </c>
      <c r="E664" s="306" t="str">
        <f t="shared" si="32"/>
        <v/>
      </c>
      <c r="F664" s="273" t="str">
        <f t="shared" si="33"/>
        <v>否</v>
      </c>
      <c r="G664" s="152" t="str">
        <f t="shared" si="34"/>
        <v>项</v>
      </c>
    </row>
    <row r="665" ht="36" customHeight="1" spans="1:7">
      <c r="A665" s="441">
        <v>20899</v>
      </c>
      <c r="B665" s="298" t="s">
        <v>604</v>
      </c>
      <c r="C665" s="340">
        <v>478</v>
      </c>
      <c r="D665" s="340">
        <v>350</v>
      </c>
      <c r="E665" s="311">
        <f t="shared" si="32"/>
        <v>-0.268</v>
      </c>
      <c r="F665" s="273" t="str">
        <f t="shared" si="33"/>
        <v>是</v>
      </c>
      <c r="G665" s="152" t="str">
        <f t="shared" si="34"/>
        <v>款</v>
      </c>
    </row>
    <row r="666" ht="36" customHeight="1" spans="1:7">
      <c r="A666" s="304">
        <v>2089999</v>
      </c>
      <c r="B666" s="302" t="s">
        <v>605</v>
      </c>
      <c r="C666" s="344">
        <v>478</v>
      </c>
      <c r="D666" s="344">
        <v>350</v>
      </c>
      <c r="E666" s="306">
        <f t="shared" si="32"/>
        <v>-0.268</v>
      </c>
      <c r="F666" s="273" t="str">
        <f t="shared" si="33"/>
        <v>是</v>
      </c>
      <c r="G666" s="152" t="str">
        <f t="shared" si="34"/>
        <v>项</v>
      </c>
    </row>
    <row r="667" ht="36" customHeight="1" spans="1:7">
      <c r="A667" s="309" t="s">
        <v>606</v>
      </c>
      <c r="B667" s="447" t="s">
        <v>279</v>
      </c>
      <c r="C667" s="448">
        <v>0</v>
      </c>
      <c r="D667" s="448">
        <v>0</v>
      </c>
      <c r="E667" s="306" t="str">
        <f t="shared" si="32"/>
        <v/>
      </c>
      <c r="F667" s="273" t="str">
        <f t="shared" si="33"/>
        <v>否</v>
      </c>
      <c r="G667" s="152" t="str">
        <f t="shared" si="34"/>
        <v>项</v>
      </c>
    </row>
    <row r="668" ht="36" customHeight="1" spans="1:7">
      <c r="A668" s="309" t="s">
        <v>607</v>
      </c>
      <c r="B668" s="447" t="s">
        <v>608</v>
      </c>
      <c r="C668" s="448">
        <v>0</v>
      </c>
      <c r="D668" s="448">
        <v>0</v>
      </c>
      <c r="E668" s="306" t="str">
        <f t="shared" si="32"/>
        <v/>
      </c>
      <c r="F668" s="273" t="str">
        <f t="shared" si="33"/>
        <v>否</v>
      </c>
      <c r="G668" s="152" t="str">
        <f t="shared" si="34"/>
        <v>项</v>
      </c>
    </row>
    <row r="669" ht="36" customHeight="1" spans="1:7">
      <c r="A669" s="441">
        <v>210</v>
      </c>
      <c r="B669" s="298" t="s">
        <v>87</v>
      </c>
      <c r="C669" s="340">
        <v>16377</v>
      </c>
      <c r="D669" s="340">
        <v>17111</v>
      </c>
      <c r="E669" s="311">
        <f t="shared" si="32"/>
        <v>0.045</v>
      </c>
      <c r="F669" s="273" t="str">
        <f t="shared" si="33"/>
        <v>是</v>
      </c>
      <c r="G669" s="152" t="str">
        <f t="shared" si="34"/>
        <v>类</v>
      </c>
    </row>
    <row r="670" ht="36" customHeight="1" spans="1:7">
      <c r="A670" s="441">
        <v>21001</v>
      </c>
      <c r="B670" s="298" t="s">
        <v>609</v>
      </c>
      <c r="C670" s="340">
        <v>249</v>
      </c>
      <c r="D670" s="340">
        <v>193</v>
      </c>
      <c r="E670" s="311">
        <f t="shared" si="32"/>
        <v>-0.225</v>
      </c>
      <c r="F670" s="273" t="str">
        <f t="shared" si="33"/>
        <v>是</v>
      </c>
      <c r="G670" s="152" t="str">
        <f t="shared" si="34"/>
        <v>款</v>
      </c>
    </row>
    <row r="671" ht="36" customHeight="1" spans="1:7">
      <c r="A671" s="442">
        <v>2100101</v>
      </c>
      <c r="B671" s="302" t="s">
        <v>139</v>
      </c>
      <c r="C671" s="344">
        <v>249</v>
      </c>
      <c r="D671" s="344">
        <v>193</v>
      </c>
      <c r="E671" s="306">
        <f t="shared" si="32"/>
        <v>-0.225</v>
      </c>
      <c r="F671" s="273" t="str">
        <f t="shared" si="33"/>
        <v>是</v>
      </c>
      <c r="G671" s="152" t="str">
        <f t="shared" si="34"/>
        <v>项</v>
      </c>
    </row>
    <row r="672" ht="36" customHeight="1" spans="1:7">
      <c r="A672" s="442">
        <v>2100102</v>
      </c>
      <c r="B672" s="302" t="s">
        <v>140</v>
      </c>
      <c r="C672" s="344">
        <v>0</v>
      </c>
      <c r="D672" s="344">
        <v>0</v>
      </c>
      <c r="E672" s="306" t="str">
        <f t="shared" si="32"/>
        <v/>
      </c>
      <c r="F672" s="273" t="str">
        <f t="shared" si="33"/>
        <v>否</v>
      </c>
      <c r="G672" s="152" t="str">
        <f t="shared" si="34"/>
        <v>项</v>
      </c>
    </row>
    <row r="673" ht="36" customHeight="1" spans="1:7">
      <c r="A673" s="442">
        <v>2100103</v>
      </c>
      <c r="B673" s="302" t="s">
        <v>141</v>
      </c>
      <c r="C673" s="344">
        <v>0</v>
      </c>
      <c r="D673" s="344">
        <v>0</v>
      </c>
      <c r="E673" s="306" t="str">
        <f t="shared" si="32"/>
        <v/>
      </c>
      <c r="F673" s="273" t="str">
        <f t="shared" si="33"/>
        <v>否</v>
      </c>
      <c r="G673" s="152" t="str">
        <f t="shared" si="34"/>
        <v>项</v>
      </c>
    </row>
    <row r="674" ht="36" customHeight="1" spans="1:7">
      <c r="A674" s="442">
        <v>2100199</v>
      </c>
      <c r="B674" s="302" t="s">
        <v>610</v>
      </c>
      <c r="C674" s="344">
        <v>0</v>
      </c>
      <c r="D674" s="344">
        <v>0</v>
      </c>
      <c r="E674" s="306" t="str">
        <f t="shared" si="32"/>
        <v/>
      </c>
      <c r="F674" s="273" t="str">
        <f t="shared" si="33"/>
        <v>否</v>
      </c>
      <c r="G674" s="152" t="str">
        <f t="shared" si="34"/>
        <v>项</v>
      </c>
    </row>
    <row r="675" ht="36" customHeight="1" spans="1:7">
      <c r="A675" s="441">
        <v>21002</v>
      </c>
      <c r="B675" s="298" t="s">
        <v>611</v>
      </c>
      <c r="C675" s="340">
        <v>1590</v>
      </c>
      <c r="D675" s="340">
        <v>1865</v>
      </c>
      <c r="E675" s="311">
        <f t="shared" si="32"/>
        <v>0.173</v>
      </c>
      <c r="F675" s="273" t="str">
        <f t="shared" si="33"/>
        <v>是</v>
      </c>
      <c r="G675" s="152" t="str">
        <f t="shared" si="34"/>
        <v>款</v>
      </c>
    </row>
    <row r="676" ht="36" customHeight="1" spans="1:7">
      <c r="A676" s="442">
        <v>2100201</v>
      </c>
      <c r="B676" s="302" t="s">
        <v>612</v>
      </c>
      <c r="C676" s="344">
        <v>1167</v>
      </c>
      <c r="D676" s="344">
        <v>1436</v>
      </c>
      <c r="E676" s="306">
        <f t="shared" si="32"/>
        <v>0.231</v>
      </c>
      <c r="F676" s="273" t="str">
        <f t="shared" si="33"/>
        <v>是</v>
      </c>
      <c r="G676" s="152" t="str">
        <f t="shared" si="34"/>
        <v>项</v>
      </c>
    </row>
    <row r="677" ht="36" customHeight="1" spans="1:7">
      <c r="A677" s="442">
        <v>2100202</v>
      </c>
      <c r="B677" s="302" t="s">
        <v>613</v>
      </c>
      <c r="C677" s="344">
        <v>423</v>
      </c>
      <c r="D677" s="344">
        <v>429</v>
      </c>
      <c r="E677" s="306">
        <f t="shared" si="32"/>
        <v>0.014</v>
      </c>
      <c r="F677" s="273" t="str">
        <f t="shared" si="33"/>
        <v>是</v>
      </c>
      <c r="G677" s="152" t="str">
        <f t="shared" si="34"/>
        <v>项</v>
      </c>
    </row>
    <row r="678" ht="36" customHeight="1" spans="1:7">
      <c r="A678" s="442">
        <v>2100203</v>
      </c>
      <c r="B678" s="302" t="s">
        <v>614</v>
      </c>
      <c r="C678" s="344">
        <v>0</v>
      </c>
      <c r="D678" s="344">
        <v>0</v>
      </c>
      <c r="E678" s="306" t="str">
        <f t="shared" si="32"/>
        <v/>
      </c>
      <c r="F678" s="273" t="str">
        <f t="shared" si="33"/>
        <v>否</v>
      </c>
      <c r="G678" s="152" t="str">
        <f t="shared" si="34"/>
        <v>项</v>
      </c>
    </row>
    <row r="679" ht="36" customHeight="1" spans="1:7">
      <c r="A679" s="442">
        <v>2100204</v>
      </c>
      <c r="B679" s="302" t="s">
        <v>615</v>
      </c>
      <c r="C679" s="344">
        <v>0</v>
      </c>
      <c r="D679" s="344">
        <v>0</v>
      </c>
      <c r="E679" s="306" t="str">
        <f t="shared" si="32"/>
        <v/>
      </c>
      <c r="F679" s="273" t="str">
        <f t="shared" si="33"/>
        <v>否</v>
      </c>
      <c r="G679" s="152" t="str">
        <f t="shared" si="34"/>
        <v>项</v>
      </c>
    </row>
    <row r="680" ht="36" customHeight="1" spans="1:7">
      <c r="A680" s="442">
        <v>2100205</v>
      </c>
      <c r="B680" s="302" t="s">
        <v>616</v>
      </c>
      <c r="C680" s="344">
        <v>0</v>
      </c>
      <c r="D680" s="344">
        <v>0</v>
      </c>
      <c r="E680" s="306" t="str">
        <f t="shared" si="32"/>
        <v/>
      </c>
      <c r="F680" s="273" t="str">
        <f t="shared" si="33"/>
        <v>否</v>
      </c>
      <c r="G680" s="152" t="str">
        <f t="shared" si="34"/>
        <v>项</v>
      </c>
    </row>
    <row r="681" ht="36" customHeight="1" spans="1:7">
      <c r="A681" s="442">
        <v>2100206</v>
      </c>
      <c r="B681" s="302" t="s">
        <v>617</v>
      </c>
      <c r="C681" s="344">
        <v>0</v>
      </c>
      <c r="D681" s="344">
        <v>0</v>
      </c>
      <c r="E681" s="306" t="str">
        <f t="shared" si="32"/>
        <v/>
      </c>
      <c r="F681" s="273" t="str">
        <f t="shared" si="33"/>
        <v>否</v>
      </c>
      <c r="G681" s="152" t="str">
        <f t="shared" si="34"/>
        <v>项</v>
      </c>
    </row>
    <row r="682" ht="36" customHeight="1" spans="1:7">
      <c r="A682" s="442">
        <v>2100207</v>
      </c>
      <c r="B682" s="302" t="s">
        <v>618</v>
      </c>
      <c r="C682" s="344">
        <v>0</v>
      </c>
      <c r="D682" s="344">
        <v>0</v>
      </c>
      <c r="E682" s="306" t="str">
        <f t="shared" si="32"/>
        <v/>
      </c>
      <c r="F682" s="273" t="str">
        <f t="shared" si="33"/>
        <v>否</v>
      </c>
      <c r="G682" s="152" t="str">
        <f t="shared" si="34"/>
        <v>项</v>
      </c>
    </row>
    <row r="683" ht="36" customHeight="1" spans="1:7">
      <c r="A683" s="442">
        <v>2100208</v>
      </c>
      <c r="B683" s="302" t="s">
        <v>619</v>
      </c>
      <c r="C683" s="344">
        <v>0</v>
      </c>
      <c r="D683" s="344">
        <v>0</v>
      </c>
      <c r="E683" s="306" t="str">
        <f t="shared" si="32"/>
        <v/>
      </c>
      <c r="F683" s="273" t="str">
        <f t="shared" si="33"/>
        <v>否</v>
      </c>
      <c r="G683" s="152" t="str">
        <f t="shared" si="34"/>
        <v>项</v>
      </c>
    </row>
    <row r="684" ht="36" customHeight="1" spans="1:7">
      <c r="A684" s="442">
        <v>2100209</v>
      </c>
      <c r="B684" s="302" t="s">
        <v>620</v>
      </c>
      <c r="C684" s="344">
        <v>0</v>
      </c>
      <c r="D684" s="344">
        <v>0</v>
      </c>
      <c r="E684" s="306" t="str">
        <f t="shared" si="32"/>
        <v/>
      </c>
      <c r="F684" s="273" t="str">
        <f t="shared" si="33"/>
        <v>否</v>
      </c>
      <c r="G684" s="152" t="str">
        <f t="shared" si="34"/>
        <v>项</v>
      </c>
    </row>
    <row r="685" ht="36" customHeight="1" spans="1:7">
      <c r="A685" s="442">
        <v>2100210</v>
      </c>
      <c r="B685" s="302" t="s">
        <v>621</v>
      </c>
      <c r="C685" s="344">
        <v>0</v>
      </c>
      <c r="D685" s="344">
        <v>0</v>
      </c>
      <c r="E685" s="306" t="str">
        <f t="shared" si="32"/>
        <v/>
      </c>
      <c r="F685" s="273" t="str">
        <f t="shared" si="33"/>
        <v>否</v>
      </c>
      <c r="G685" s="152" t="str">
        <f t="shared" si="34"/>
        <v>项</v>
      </c>
    </row>
    <row r="686" ht="36" customHeight="1" spans="1:7">
      <c r="A686" s="442">
        <v>2100211</v>
      </c>
      <c r="B686" s="302" t="s">
        <v>622</v>
      </c>
      <c r="C686" s="344">
        <v>0</v>
      </c>
      <c r="D686" s="344">
        <v>0</v>
      </c>
      <c r="E686" s="306" t="str">
        <f t="shared" si="32"/>
        <v/>
      </c>
      <c r="F686" s="273" t="str">
        <f t="shared" si="33"/>
        <v>否</v>
      </c>
      <c r="G686" s="152" t="str">
        <f t="shared" si="34"/>
        <v>项</v>
      </c>
    </row>
    <row r="687" ht="36" customHeight="1" spans="1:7">
      <c r="A687" s="442">
        <v>2100212</v>
      </c>
      <c r="B687" s="302" t="s">
        <v>623</v>
      </c>
      <c r="C687" s="344">
        <v>0</v>
      </c>
      <c r="D687" s="344">
        <v>0</v>
      </c>
      <c r="E687" s="306" t="str">
        <f t="shared" si="32"/>
        <v/>
      </c>
      <c r="F687" s="273" t="str">
        <f t="shared" si="33"/>
        <v>否</v>
      </c>
      <c r="G687" s="152" t="str">
        <f t="shared" si="34"/>
        <v>项</v>
      </c>
    </row>
    <row r="688" ht="36" customHeight="1" spans="1:7">
      <c r="A688" s="442">
        <v>2100299</v>
      </c>
      <c r="B688" s="302" t="s">
        <v>624</v>
      </c>
      <c r="C688" s="344">
        <v>0</v>
      </c>
      <c r="D688" s="344">
        <v>0</v>
      </c>
      <c r="E688" s="306" t="str">
        <f t="shared" si="32"/>
        <v/>
      </c>
      <c r="F688" s="273" t="str">
        <f t="shared" si="33"/>
        <v>否</v>
      </c>
      <c r="G688" s="152" t="str">
        <f t="shared" si="34"/>
        <v>项</v>
      </c>
    </row>
    <row r="689" ht="36" customHeight="1" spans="1:7">
      <c r="A689" s="441">
        <v>21003</v>
      </c>
      <c r="B689" s="298" t="s">
        <v>625</v>
      </c>
      <c r="C689" s="340">
        <v>2812</v>
      </c>
      <c r="D689" s="340">
        <v>2876</v>
      </c>
      <c r="E689" s="311">
        <f t="shared" si="32"/>
        <v>0.023</v>
      </c>
      <c r="F689" s="273" t="str">
        <f t="shared" si="33"/>
        <v>是</v>
      </c>
      <c r="G689" s="152" t="str">
        <f t="shared" si="34"/>
        <v>款</v>
      </c>
    </row>
    <row r="690" ht="36" customHeight="1" spans="1:7">
      <c r="A690" s="442">
        <v>2100301</v>
      </c>
      <c r="B690" s="302" t="s">
        <v>626</v>
      </c>
      <c r="C690" s="344">
        <v>0</v>
      </c>
      <c r="D690" s="344">
        <v>0</v>
      </c>
      <c r="E690" s="306" t="str">
        <f t="shared" si="32"/>
        <v/>
      </c>
      <c r="F690" s="273" t="str">
        <f t="shared" si="33"/>
        <v>否</v>
      </c>
      <c r="G690" s="152" t="str">
        <f t="shared" si="34"/>
        <v>项</v>
      </c>
    </row>
    <row r="691" ht="36" customHeight="1" spans="1:7">
      <c r="A691" s="442">
        <v>2100302</v>
      </c>
      <c r="B691" s="302" t="s">
        <v>627</v>
      </c>
      <c r="C691" s="344">
        <v>2779</v>
      </c>
      <c r="D691" s="344">
        <v>2845</v>
      </c>
      <c r="E691" s="306">
        <f t="shared" si="32"/>
        <v>0.024</v>
      </c>
      <c r="F691" s="273" t="str">
        <f t="shared" si="33"/>
        <v>是</v>
      </c>
      <c r="G691" s="152" t="str">
        <f t="shared" si="34"/>
        <v>项</v>
      </c>
    </row>
    <row r="692" ht="36" customHeight="1" spans="1:7">
      <c r="A692" s="442">
        <v>2100399</v>
      </c>
      <c r="B692" s="302" t="s">
        <v>628</v>
      </c>
      <c r="C692" s="344">
        <v>33</v>
      </c>
      <c r="D692" s="344">
        <v>31</v>
      </c>
      <c r="E692" s="306">
        <f t="shared" si="32"/>
        <v>-0.061</v>
      </c>
      <c r="F692" s="273" t="str">
        <f t="shared" si="33"/>
        <v>是</v>
      </c>
      <c r="G692" s="152" t="str">
        <f t="shared" si="34"/>
        <v>项</v>
      </c>
    </row>
    <row r="693" ht="36" customHeight="1" spans="1:7">
      <c r="A693" s="441">
        <v>21004</v>
      </c>
      <c r="B693" s="298" t="s">
        <v>629</v>
      </c>
      <c r="C693" s="340">
        <v>3141</v>
      </c>
      <c r="D693" s="340">
        <v>3276</v>
      </c>
      <c r="E693" s="311">
        <f t="shared" si="32"/>
        <v>0.043</v>
      </c>
      <c r="F693" s="273" t="str">
        <f t="shared" si="33"/>
        <v>是</v>
      </c>
      <c r="G693" s="152" t="str">
        <f t="shared" si="34"/>
        <v>款</v>
      </c>
    </row>
    <row r="694" ht="36" customHeight="1" spans="1:7">
      <c r="A694" s="442">
        <v>2100401</v>
      </c>
      <c r="B694" s="302" t="s">
        <v>630</v>
      </c>
      <c r="C694" s="344">
        <v>649</v>
      </c>
      <c r="D694" s="344">
        <v>660</v>
      </c>
      <c r="E694" s="306">
        <f t="shared" si="32"/>
        <v>0.017</v>
      </c>
      <c r="F694" s="273" t="str">
        <f t="shared" si="33"/>
        <v>是</v>
      </c>
      <c r="G694" s="152" t="str">
        <f t="shared" si="34"/>
        <v>项</v>
      </c>
    </row>
    <row r="695" ht="36" customHeight="1" spans="1:7">
      <c r="A695" s="442">
        <v>2100402</v>
      </c>
      <c r="B695" s="302" t="s">
        <v>631</v>
      </c>
      <c r="C695" s="344">
        <v>188</v>
      </c>
      <c r="D695" s="344">
        <v>193</v>
      </c>
      <c r="E695" s="306">
        <f t="shared" si="32"/>
        <v>0.027</v>
      </c>
      <c r="F695" s="273" t="str">
        <f t="shared" si="33"/>
        <v>是</v>
      </c>
      <c r="G695" s="152" t="str">
        <f t="shared" si="34"/>
        <v>项</v>
      </c>
    </row>
    <row r="696" ht="36" customHeight="1" spans="1:7">
      <c r="A696" s="442">
        <v>2100403</v>
      </c>
      <c r="B696" s="302" t="s">
        <v>632</v>
      </c>
      <c r="C696" s="344">
        <v>588</v>
      </c>
      <c r="D696" s="344">
        <v>557</v>
      </c>
      <c r="E696" s="306">
        <f t="shared" si="32"/>
        <v>-0.053</v>
      </c>
      <c r="F696" s="273" t="str">
        <f t="shared" si="33"/>
        <v>是</v>
      </c>
      <c r="G696" s="152" t="str">
        <f t="shared" si="34"/>
        <v>项</v>
      </c>
    </row>
    <row r="697" ht="36" customHeight="1" spans="1:7">
      <c r="A697" s="442">
        <v>2100404</v>
      </c>
      <c r="B697" s="302" t="s">
        <v>633</v>
      </c>
      <c r="C697" s="344">
        <v>0</v>
      </c>
      <c r="D697" s="344">
        <v>0</v>
      </c>
      <c r="E697" s="306" t="str">
        <f t="shared" si="32"/>
        <v/>
      </c>
      <c r="F697" s="273" t="str">
        <f t="shared" si="33"/>
        <v>否</v>
      </c>
      <c r="G697" s="152" t="str">
        <f t="shared" si="34"/>
        <v>项</v>
      </c>
    </row>
    <row r="698" ht="36" customHeight="1" spans="1:7">
      <c r="A698" s="442">
        <v>2100405</v>
      </c>
      <c r="B698" s="302" t="s">
        <v>634</v>
      </c>
      <c r="C698" s="344">
        <v>0</v>
      </c>
      <c r="D698" s="344">
        <v>0</v>
      </c>
      <c r="E698" s="306" t="str">
        <f t="shared" si="32"/>
        <v/>
      </c>
      <c r="F698" s="273" t="str">
        <f t="shared" si="33"/>
        <v>否</v>
      </c>
      <c r="G698" s="152" t="str">
        <f t="shared" si="34"/>
        <v>项</v>
      </c>
    </row>
    <row r="699" ht="36" customHeight="1" spans="1:7">
      <c r="A699" s="442">
        <v>2100406</v>
      </c>
      <c r="B699" s="302" t="s">
        <v>635</v>
      </c>
      <c r="C699" s="344">
        <v>0</v>
      </c>
      <c r="D699" s="344">
        <v>0</v>
      </c>
      <c r="E699" s="306" t="str">
        <f t="shared" si="32"/>
        <v/>
      </c>
      <c r="F699" s="273" t="str">
        <f t="shared" si="33"/>
        <v>否</v>
      </c>
      <c r="G699" s="152" t="str">
        <f t="shared" si="34"/>
        <v>项</v>
      </c>
    </row>
    <row r="700" ht="36" customHeight="1" spans="1:7">
      <c r="A700" s="442">
        <v>2100407</v>
      </c>
      <c r="B700" s="302" t="s">
        <v>636</v>
      </c>
      <c r="C700" s="344">
        <v>0</v>
      </c>
      <c r="D700" s="344">
        <v>0</v>
      </c>
      <c r="E700" s="306" t="str">
        <f t="shared" si="32"/>
        <v/>
      </c>
      <c r="F700" s="273" t="str">
        <f t="shared" si="33"/>
        <v>否</v>
      </c>
      <c r="G700" s="152" t="str">
        <f t="shared" si="34"/>
        <v>项</v>
      </c>
    </row>
    <row r="701" ht="36" customHeight="1" spans="1:7">
      <c r="A701" s="442">
        <v>2100408</v>
      </c>
      <c r="B701" s="302" t="s">
        <v>637</v>
      </c>
      <c r="C701" s="344">
        <v>1626</v>
      </c>
      <c r="D701" s="344">
        <v>1737</v>
      </c>
      <c r="E701" s="306">
        <f t="shared" si="32"/>
        <v>0.068</v>
      </c>
      <c r="F701" s="273" t="str">
        <f t="shared" si="33"/>
        <v>是</v>
      </c>
      <c r="G701" s="152" t="str">
        <f t="shared" si="34"/>
        <v>项</v>
      </c>
    </row>
    <row r="702" ht="36" customHeight="1" spans="1:7">
      <c r="A702" s="442">
        <v>2100409</v>
      </c>
      <c r="B702" s="302" t="s">
        <v>638</v>
      </c>
      <c r="C702" s="344">
        <v>90</v>
      </c>
      <c r="D702" s="344">
        <v>129</v>
      </c>
      <c r="E702" s="306">
        <f t="shared" ref="E702:E765" si="35">IF(C702&gt;0,D702/C702-1,IF(C702&lt;0,-(D702/C702-1),""))</f>
        <v>0.433</v>
      </c>
      <c r="F702" s="273" t="str">
        <f t="shared" si="33"/>
        <v>是</v>
      </c>
      <c r="G702" s="152" t="str">
        <f t="shared" si="34"/>
        <v>项</v>
      </c>
    </row>
    <row r="703" ht="36" customHeight="1" spans="1:7">
      <c r="A703" s="442">
        <v>2100410</v>
      </c>
      <c r="B703" s="302" t="s">
        <v>639</v>
      </c>
      <c r="C703" s="344">
        <v>0</v>
      </c>
      <c r="D703" s="344">
        <v>0</v>
      </c>
      <c r="E703" s="306" t="str">
        <f t="shared" si="35"/>
        <v/>
      </c>
      <c r="F703" s="273" t="str">
        <f t="shared" si="33"/>
        <v>否</v>
      </c>
      <c r="G703" s="152" t="str">
        <f t="shared" si="34"/>
        <v>项</v>
      </c>
    </row>
    <row r="704" ht="36" customHeight="1" spans="1:7">
      <c r="A704" s="442">
        <v>2100499</v>
      </c>
      <c r="B704" s="302" t="s">
        <v>640</v>
      </c>
      <c r="C704" s="344">
        <v>0</v>
      </c>
      <c r="D704" s="344">
        <v>0</v>
      </c>
      <c r="E704" s="306" t="str">
        <f t="shared" si="35"/>
        <v/>
      </c>
      <c r="F704" s="273" t="str">
        <f t="shared" si="33"/>
        <v>否</v>
      </c>
      <c r="G704" s="152" t="str">
        <f t="shared" si="34"/>
        <v>项</v>
      </c>
    </row>
    <row r="705" ht="36" customHeight="1" spans="1:7">
      <c r="A705" s="441">
        <v>21006</v>
      </c>
      <c r="B705" s="298" t="s">
        <v>641</v>
      </c>
      <c r="C705" s="340">
        <v>0</v>
      </c>
      <c r="D705" s="340">
        <v>0</v>
      </c>
      <c r="E705" s="311" t="str">
        <f t="shared" si="35"/>
        <v/>
      </c>
      <c r="F705" s="273" t="str">
        <f t="shared" si="33"/>
        <v>否</v>
      </c>
      <c r="G705" s="152" t="str">
        <f t="shared" si="34"/>
        <v>款</v>
      </c>
    </row>
    <row r="706" ht="36" customHeight="1" spans="1:7">
      <c r="A706" s="442">
        <v>2100601</v>
      </c>
      <c r="B706" s="302" t="s">
        <v>642</v>
      </c>
      <c r="C706" s="344">
        <v>0</v>
      </c>
      <c r="D706" s="344">
        <v>0</v>
      </c>
      <c r="E706" s="306" t="str">
        <f t="shared" si="35"/>
        <v/>
      </c>
      <c r="F706" s="273" t="str">
        <f t="shared" si="33"/>
        <v>否</v>
      </c>
      <c r="G706" s="152" t="str">
        <f t="shared" si="34"/>
        <v>项</v>
      </c>
    </row>
    <row r="707" ht="36" customHeight="1" spans="1:7">
      <c r="A707" s="442">
        <v>2100699</v>
      </c>
      <c r="B707" s="302" t="s">
        <v>643</v>
      </c>
      <c r="C707" s="344">
        <v>0</v>
      </c>
      <c r="D707" s="344">
        <v>0</v>
      </c>
      <c r="E707" s="306" t="str">
        <f t="shared" si="35"/>
        <v/>
      </c>
      <c r="F707" s="273" t="str">
        <f t="shared" si="33"/>
        <v>否</v>
      </c>
      <c r="G707" s="152" t="str">
        <f t="shared" si="34"/>
        <v>项</v>
      </c>
    </row>
    <row r="708" ht="36" customHeight="1" spans="1:7">
      <c r="A708" s="441">
        <v>21007</v>
      </c>
      <c r="B708" s="298" t="s">
        <v>644</v>
      </c>
      <c r="C708" s="340">
        <v>225</v>
      </c>
      <c r="D708" s="340">
        <v>428</v>
      </c>
      <c r="E708" s="311">
        <f t="shared" si="35"/>
        <v>0.902</v>
      </c>
      <c r="F708" s="273" t="str">
        <f t="shared" ref="F708:F771" si="36">IF(LEN(A708)=3,"是",IF(B708&lt;&gt;"",IF(SUM(C708:D708)&lt;&gt;0,"是","否"),"是"))</f>
        <v>是</v>
      </c>
      <c r="G708" s="152" t="str">
        <f t="shared" ref="G708:G771" si="37">IF(LEN(A708)=3,"类",IF(LEN(A708)=5,"款","项"))</f>
        <v>款</v>
      </c>
    </row>
    <row r="709" ht="36" customHeight="1" spans="1:7">
      <c r="A709" s="442">
        <v>2100716</v>
      </c>
      <c r="B709" s="302" t="s">
        <v>645</v>
      </c>
      <c r="C709" s="344">
        <v>22</v>
      </c>
      <c r="D709" s="344">
        <v>22</v>
      </c>
      <c r="E709" s="306">
        <f t="shared" si="35"/>
        <v>0</v>
      </c>
      <c r="F709" s="273" t="str">
        <f t="shared" si="36"/>
        <v>是</v>
      </c>
      <c r="G709" s="152" t="str">
        <f t="shared" si="37"/>
        <v>项</v>
      </c>
    </row>
    <row r="710" ht="36" customHeight="1" spans="1:7">
      <c r="A710" s="442">
        <v>2100717</v>
      </c>
      <c r="B710" s="302" t="s">
        <v>646</v>
      </c>
      <c r="C710" s="344">
        <v>203</v>
      </c>
      <c r="D710" s="344">
        <v>406</v>
      </c>
      <c r="E710" s="306">
        <f t="shared" si="35"/>
        <v>1</v>
      </c>
      <c r="F710" s="273" t="str">
        <f t="shared" si="36"/>
        <v>是</v>
      </c>
      <c r="G710" s="152" t="str">
        <f t="shared" si="37"/>
        <v>项</v>
      </c>
    </row>
    <row r="711" ht="36" customHeight="1" spans="1:7">
      <c r="A711" s="442">
        <v>2100799</v>
      </c>
      <c r="B711" s="302" t="s">
        <v>647</v>
      </c>
      <c r="C711" s="344">
        <v>0</v>
      </c>
      <c r="D711" s="344">
        <v>0</v>
      </c>
      <c r="E711" s="306" t="str">
        <f t="shared" si="35"/>
        <v/>
      </c>
      <c r="F711" s="273" t="str">
        <f t="shared" si="36"/>
        <v>否</v>
      </c>
      <c r="G711" s="152" t="str">
        <f t="shared" si="37"/>
        <v>项</v>
      </c>
    </row>
    <row r="712" ht="36" customHeight="1" spans="1:7">
      <c r="A712" s="441">
        <v>21011</v>
      </c>
      <c r="B712" s="298" t="s">
        <v>648</v>
      </c>
      <c r="C712" s="340">
        <v>7905</v>
      </c>
      <c r="D712" s="340">
        <v>7983</v>
      </c>
      <c r="E712" s="311">
        <f t="shared" si="35"/>
        <v>0.01</v>
      </c>
      <c r="F712" s="273" t="str">
        <f t="shared" si="36"/>
        <v>是</v>
      </c>
      <c r="G712" s="152" t="str">
        <f t="shared" si="37"/>
        <v>款</v>
      </c>
    </row>
    <row r="713" ht="36" customHeight="1" spans="1:7">
      <c r="A713" s="442">
        <v>2101101</v>
      </c>
      <c r="B713" s="302" t="s">
        <v>649</v>
      </c>
      <c r="C713" s="344">
        <v>1398</v>
      </c>
      <c r="D713" s="344">
        <v>1407</v>
      </c>
      <c r="E713" s="306">
        <f t="shared" si="35"/>
        <v>0.006</v>
      </c>
      <c r="F713" s="273" t="str">
        <f t="shared" si="36"/>
        <v>是</v>
      </c>
      <c r="G713" s="152" t="str">
        <f t="shared" si="37"/>
        <v>项</v>
      </c>
    </row>
    <row r="714" ht="36" customHeight="1" spans="1:7">
      <c r="A714" s="442">
        <v>2101102</v>
      </c>
      <c r="B714" s="302" t="s">
        <v>650</v>
      </c>
      <c r="C714" s="344">
        <v>3170</v>
      </c>
      <c r="D714" s="344">
        <v>3178</v>
      </c>
      <c r="E714" s="306">
        <f t="shared" si="35"/>
        <v>0.003</v>
      </c>
      <c r="F714" s="273" t="str">
        <f t="shared" si="36"/>
        <v>是</v>
      </c>
      <c r="G714" s="152" t="str">
        <f t="shared" si="37"/>
        <v>项</v>
      </c>
    </row>
    <row r="715" ht="36" customHeight="1" spans="1:7">
      <c r="A715" s="442">
        <v>2101103</v>
      </c>
      <c r="B715" s="302" t="s">
        <v>651</v>
      </c>
      <c r="C715" s="344">
        <v>2853</v>
      </c>
      <c r="D715" s="344">
        <v>2907</v>
      </c>
      <c r="E715" s="306">
        <f t="shared" si="35"/>
        <v>0.019</v>
      </c>
      <c r="F715" s="273" t="str">
        <f t="shared" si="36"/>
        <v>是</v>
      </c>
      <c r="G715" s="152" t="str">
        <f t="shared" si="37"/>
        <v>项</v>
      </c>
    </row>
    <row r="716" ht="36" customHeight="1" spans="1:7">
      <c r="A716" s="442">
        <v>2101199</v>
      </c>
      <c r="B716" s="302" t="s">
        <v>652</v>
      </c>
      <c r="C716" s="344">
        <v>484</v>
      </c>
      <c r="D716" s="344">
        <v>491</v>
      </c>
      <c r="E716" s="306">
        <f t="shared" si="35"/>
        <v>0.014</v>
      </c>
      <c r="F716" s="273" t="str">
        <f t="shared" si="36"/>
        <v>是</v>
      </c>
      <c r="G716" s="152" t="str">
        <f t="shared" si="37"/>
        <v>项</v>
      </c>
    </row>
    <row r="717" ht="36" customHeight="1" spans="1:7">
      <c r="A717" s="441">
        <v>21012</v>
      </c>
      <c r="B717" s="298" t="s">
        <v>653</v>
      </c>
      <c r="C717" s="340">
        <v>345</v>
      </c>
      <c r="D717" s="340">
        <v>352</v>
      </c>
      <c r="E717" s="311">
        <f t="shared" si="35"/>
        <v>0.02</v>
      </c>
      <c r="F717" s="273" t="str">
        <f t="shared" si="36"/>
        <v>是</v>
      </c>
      <c r="G717" s="152" t="str">
        <f t="shared" si="37"/>
        <v>款</v>
      </c>
    </row>
    <row r="718" ht="36" customHeight="1" spans="1:7">
      <c r="A718" s="442">
        <v>2101201</v>
      </c>
      <c r="B718" s="302" t="s">
        <v>654</v>
      </c>
      <c r="C718" s="344">
        <v>0</v>
      </c>
      <c r="D718" s="344">
        <v>55</v>
      </c>
      <c r="E718" s="306" t="str">
        <f t="shared" si="35"/>
        <v/>
      </c>
      <c r="F718" s="273" t="str">
        <f t="shared" si="36"/>
        <v>是</v>
      </c>
      <c r="G718" s="152" t="str">
        <f t="shared" si="37"/>
        <v>项</v>
      </c>
    </row>
    <row r="719" ht="36" customHeight="1" spans="1:7">
      <c r="A719" s="442">
        <v>2101202</v>
      </c>
      <c r="B719" s="302" t="s">
        <v>655</v>
      </c>
      <c r="C719" s="344">
        <v>345</v>
      </c>
      <c r="D719" s="344">
        <v>297</v>
      </c>
      <c r="E719" s="306">
        <f t="shared" si="35"/>
        <v>-0.139</v>
      </c>
      <c r="F719" s="273" t="str">
        <f t="shared" si="36"/>
        <v>是</v>
      </c>
      <c r="G719" s="152" t="str">
        <f t="shared" si="37"/>
        <v>项</v>
      </c>
    </row>
    <row r="720" ht="36" customHeight="1" spans="1:7">
      <c r="A720" s="442">
        <v>2101299</v>
      </c>
      <c r="B720" s="302" t="s">
        <v>656</v>
      </c>
      <c r="C720" s="344">
        <v>0</v>
      </c>
      <c r="D720" s="344">
        <v>0</v>
      </c>
      <c r="E720" s="306" t="str">
        <f t="shared" si="35"/>
        <v/>
      </c>
      <c r="F720" s="273" t="str">
        <f t="shared" si="36"/>
        <v>否</v>
      </c>
      <c r="G720" s="152" t="str">
        <f t="shared" si="37"/>
        <v>项</v>
      </c>
    </row>
    <row r="721" ht="36" customHeight="1" spans="1:7">
      <c r="A721" s="441">
        <v>21013</v>
      </c>
      <c r="B721" s="298" t="s">
        <v>657</v>
      </c>
      <c r="C721" s="340">
        <v>78</v>
      </c>
      <c r="D721" s="340">
        <v>77</v>
      </c>
      <c r="E721" s="311">
        <f t="shared" si="35"/>
        <v>-0.013</v>
      </c>
      <c r="F721" s="273" t="str">
        <f t="shared" si="36"/>
        <v>是</v>
      </c>
      <c r="G721" s="152" t="str">
        <f t="shared" si="37"/>
        <v>款</v>
      </c>
    </row>
    <row r="722" ht="36" customHeight="1" spans="1:7">
      <c r="A722" s="442">
        <v>2101301</v>
      </c>
      <c r="B722" s="302" t="s">
        <v>658</v>
      </c>
      <c r="C722" s="344">
        <v>78</v>
      </c>
      <c r="D722" s="344">
        <v>77</v>
      </c>
      <c r="E722" s="306">
        <f t="shared" si="35"/>
        <v>-0.013</v>
      </c>
      <c r="F722" s="273" t="str">
        <f t="shared" si="36"/>
        <v>是</v>
      </c>
      <c r="G722" s="152" t="str">
        <f t="shared" si="37"/>
        <v>项</v>
      </c>
    </row>
    <row r="723" ht="36" customHeight="1" spans="1:7">
      <c r="A723" s="442">
        <v>2101302</v>
      </c>
      <c r="B723" s="302" t="s">
        <v>659</v>
      </c>
      <c r="C723" s="344">
        <v>0</v>
      </c>
      <c r="D723" s="344">
        <v>0</v>
      </c>
      <c r="E723" s="306" t="str">
        <f t="shared" si="35"/>
        <v/>
      </c>
      <c r="F723" s="273" t="str">
        <f t="shared" si="36"/>
        <v>否</v>
      </c>
      <c r="G723" s="152" t="str">
        <f t="shared" si="37"/>
        <v>项</v>
      </c>
    </row>
    <row r="724" ht="36" customHeight="1" spans="1:7">
      <c r="A724" s="442">
        <v>2101399</v>
      </c>
      <c r="B724" s="302" t="s">
        <v>660</v>
      </c>
      <c r="C724" s="344">
        <v>0</v>
      </c>
      <c r="D724" s="344">
        <v>0</v>
      </c>
      <c r="E724" s="306" t="str">
        <f t="shared" si="35"/>
        <v/>
      </c>
      <c r="F724" s="273" t="str">
        <f t="shared" si="36"/>
        <v>否</v>
      </c>
      <c r="G724" s="152" t="str">
        <f t="shared" si="37"/>
        <v>项</v>
      </c>
    </row>
    <row r="725" ht="36" customHeight="1" spans="1:7">
      <c r="A725" s="441">
        <v>21014</v>
      </c>
      <c r="B725" s="298" t="s">
        <v>661</v>
      </c>
      <c r="C725" s="340">
        <v>32</v>
      </c>
      <c r="D725" s="340">
        <v>42</v>
      </c>
      <c r="E725" s="311">
        <f t="shared" si="35"/>
        <v>0.313</v>
      </c>
      <c r="F725" s="273" t="str">
        <f t="shared" si="36"/>
        <v>是</v>
      </c>
      <c r="G725" s="152" t="str">
        <f t="shared" si="37"/>
        <v>款</v>
      </c>
    </row>
    <row r="726" ht="36" customHeight="1" spans="1:7">
      <c r="A726" s="442">
        <v>2101401</v>
      </c>
      <c r="B726" s="302" t="s">
        <v>662</v>
      </c>
      <c r="C726" s="344">
        <v>32</v>
      </c>
      <c r="D726" s="344">
        <v>42</v>
      </c>
      <c r="E726" s="306">
        <f t="shared" si="35"/>
        <v>0.313</v>
      </c>
      <c r="F726" s="273" t="str">
        <f t="shared" si="36"/>
        <v>是</v>
      </c>
      <c r="G726" s="152" t="str">
        <f t="shared" si="37"/>
        <v>项</v>
      </c>
    </row>
    <row r="727" ht="36" customHeight="1" spans="1:7">
      <c r="A727" s="442">
        <v>2101499</v>
      </c>
      <c r="B727" s="302" t="s">
        <v>663</v>
      </c>
      <c r="C727" s="344">
        <v>0</v>
      </c>
      <c r="D727" s="344">
        <v>0</v>
      </c>
      <c r="E727" s="306" t="str">
        <f t="shared" si="35"/>
        <v/>
      </c>
      <c r="F727" s="273" t="str">
        <f t="shared" si="36"/>
        <v>否</v>
      </c>
      <c r="G727" s="152" t="str">
        <f t="shared" si="37"/>
        <v>项</v>
      </c>
    </row>
    <row r="728" ht="36" customHeight="1" spans="1:7">
      <c r="A728" s="441">
        <v>21015</v>
      </c>
      <c r="B728" s="298" t="s">
        <v>664</v>
      </c>
      <c r="C728" s="340">
        <v>0</v>
      </c>
      <c r="D728" s="340">
        <v>0</v>
      </c>
      <c r="E728" s="311" t="str">
        <f t="shared" si="35"/>
        <v/>
      </c>
      <c r="F728" s="273" t="str">
        <f t="shared" si="36"/>
        <v>否</v>
      </c>
      <c r="G728" s="152" t="str">
        <f t="shared" si="37"/>
        <v>款</v>
      </c>
    </row>
    <row r="729" ht="36" customHeight="1" spans="1:7">
      <c r="A729" s="442">
        <v>2101501</v>
      </c>
      <c r="B729" s="302" t="s">
        <v>139</v>
      </c>
      <c r="C729" s="344">
        <v>0</v>
      </c>
      <c r="D729" s="344">
        <v>0</v>
      </c>
      <c r="E729" s="306" t="str">
        <f t="shared" si="35"/>
        <v/>
      </c>
      <c r="F729" s="273" t="str">
        <f t="shared" si="36"/>
        <v>否</v>
      </c>
      <c r="G729" s="152" t="str">
        <f t="shared" si="37"/>
        <v>项</v>
      </c>
    </row>
    <row r="730" ht="36" customHeight="1" spans="1:7">
      <c r="A730" s="442">
        <v>2101502</v>
      </c>
      <c r="B730" s="302" t="s">
        <v>140</v>
      </c>
      <c r="C730" s="344">
        <v>0</v>
      </c>
      <c r="D730" s="344">
        <v>0</v>
      </c>
      <c r="E730" s="306" t="str">
        <f t="shared" si="35"/>
        <v/>
      </c>
      <c r="F730" s="273" t="str">
        <f t="shared" si="36"/>
        <v>否</v>
      </c>
      <c r="G730" s="152" t="str">
        <f t="shared" si="37"/>
        <v>项</v>
      </c>
    </row>
    <row r="731" ht="36" customHeight="1" spans="1:7">
      <c r="A731" s="442">
        <v>2101503</v>
      </c>
      <c r="B731" s="302" t="s">
        <v>141</v>
      </c>
      <c r="C731" s="344">
        <v>0</v>
      </c>
      <c r="D731" s="344">
        <v>0</v>
      </c>
      <c r="E731" s="306" t="str">
        <f t="shared" si="35"/>
        <v/>
      </c>
      <c r="F731" s="273" t="str">
        <f t="shared" si="36"/>
        <v>否</v>
      </c>
      <c r="G731" s="152" t="str">
        <f t="shared" si="37"/>
        <v>项</v>
      </c>
    </row>
    <row r="732" ht="36" customHeight="1" spans="1:7">
      <c r="A732" s="442">
        <v>2101504</v>
      </c>
      <c r="B732" s="302" t="s">
        <v>180</v>
      </c>
      <c r="C732" s="344">
        <v>0</v>
      </c>
      <c r="D732" s="344">
        <v>0</v>
      </c>
      <c r="E732" s="306" t="str">
        <f t="shared" si="35"/>
        <v/>
      </c>
      <c r="F732" s="273" t="str">
        <f t="shared" si="36"/>
        <v>否</v>
      </c>
      <c r="G732" s="152" t="str">
        <f t="shared" si="37"/>
        <v>项</v>
      </c>
    </row>
    <row r="733" ht="36" customHeight="1" spans="1:7">
      <c r="A733" s="442">
        <v>2101505</v>
      </c>
      <c r="B733" s="302" t="s">
        <v>665</v>
      </c>
      <c r="C733" s="344">
        <v>0</v>
      </c>
      <c r="D733" s="344">
        <v>0</v>
      </c>
      <c r="E733" s="306" t="str">
        <f t="shared" si="35"/>
        <v/>
      </c>
      <c r="F733" s="273" t="str">
        <f t="shared" si="36"/>
        <v>否</v>
      </c>
      <c r="G733" s="152" t="str">
        <f t="shared" si="37"/>
        <v>项</v>
      </c>
    </row>
    <row r="734" ht="36" customHeight="1" spans="1:7">
      <c r="A734" s="442">
        <v>2101506</v>
      </c>
      <c r="B734" s="302" t="s">
        <v>666</v>
      </c>
      <c r="C734" s="344">
        <v>0</v>
      </c>
      <c r="D734" s="344">
        <v>0</v>
      </c>
      <c r="E734" s="306" t="str">
        <f t="shared" si="35"/>
        <v/>
      </c>
      <c r="F734" s="273" t="str">
        <f t="shared" si="36"/>
        <v>否</v>
      </c>
      <c r="G734" s="152" t="str">
        <f t="shared" si="37"/>
        <v>项</v>
      </c>
    </row>
    <row r="735" ht="36" customHeight="1" spans="1:7">
      <c r="A735" s="442">
        <v>2101550</v>
      </c>
      <c r="B735" s="302" t="s">
        <v>148</v>
      </c>
      <c r="C735" s="344">
        <v>0</v>
      </c>
      <c r="D735" s="344">
        <v>0</v>
      </c>
      <c r="E735" s="306" t="str">
        <f t="shared" si="35"/>
        <v/>
      </c>
      <c r="F735" s="273" t="str">
        <f t="shared" si="36"/>
        <v>否</v>
      </c>
      <c r="G735" s="152" t="str">
        <f t="shared" si="37"/>
        <v>项</v>
      </c>
    </row>
    <row r="736" ht="36" customHeight="1" spans="1:7">
      <c r="A736" s="442">
        <v>2101599</v>
      </c>
      <c r="B736" s="302" t="s">
        <v>667</v>
      </c>
      <c r="C736" s="344">
        <v>0</v>
      </c>
      <c r="D736" s="344">
        <v>0</v>
      </c>
      <c r="E736" s="306" t="str">
        <f t="shared" si="35"/>
        <v/>
      </c>
      <c r="F736" s="273" t="str">
        <f t="shared" si="36"/>
        <v>否</v>
      </c>
      <c r="G736" s="152" t="str">
        <f t="shared" si="37"/>
        <v>项</v>
      </c>
    </row>
    <row r="737" ht="36" customHeight="1" spans="1:7">
      <c r="A737" s="441">
        <v>21016</v>
      </c>
      <c r="B737" s="298" t="s">
        <v>668</v>
      </c>
      <c r="C737" s="340">
        <v>0</v>
      </c>
      <c r="D737" s="340">
        <v>0</v>
      </c>
      <c r="E737" s="311" t="str">
        <f t="shared" si="35"/>
        <v/>
      </c>
      <c r="F737" s="273" t="str">
        <f t="shared" si="36"/>
        <v>否</v>
      </c>
      <c r="G737" s="152" t="str">
        <f t="shared" si="37"/>
        <v>款</v>
      </c>
    </row>
    <row r="738" ht="36" customHeight="1" spans="1:7">
      <c r="A738" s="442">
        <v>2101601</v>
      </c>
      <c r="B738" s="302" t="s">
        <v>669</v>
      </c>
      <c r="C738" s="344">
        <v>0</v>
      </c>
      <c r="D738" s="344">
        <v>0</v>
      </c>
      <c r="E738" s="306" t="str">
        <f t="shared" si="35"/>
        <v/>
      </c>
      <c r="F738" s="273" t="str">
        <f t="shared" si="36"/>
        <v>否</v>
      </c>
      <c r="G738" s="152" t="str">
        <f t="shared" si="37"/>
        <v>项</v>
      </c>
    </row>
    <row r="739" ht="36" customHeight="1" spans="1:7">
      <c r="A739" s="441">
        <v>21099</v>
      </c>
      <c r="B739" s="298" t="s">
        <v>670</v>
      </c>
      <c r="C739" s="340">
        <v>0</v>
      </c>
      <c r="D739" s="340">
        <v>19</v>
      </c>
      <c r="E739" s="311" t="str">
        <f t="shared" si="35"/>
        <v/>
      </c>
      <c r="F739" s="273" t="str">
        <f t="shared" si="36"/>
        <v>是</v>
      </c>
      <c r="G739" s="152" t="str">
        <f t="shared" si="37"/>
        <v>款</v>
      </c>
    </row>
    <row r="740" ht="36" customHeight="1" spans="1:7">
      <c r="A740" s="445">
        <v>2109999</v>
      </c>
      <c r="B740" s="302" t="s">
        <v>671</v>
      </c>
      <c r="C740" s="344">
        <v>0</v>
      </c>
      <c r="D740" s="344">
        <v>19</v>
      </c>
      <c r="E740" s="306" t="str">
        <f t="shared" si="35"/>
        <v/>
      </c>
      <c r="F740" s="273" t="str">
        <f t="shared" si="36"/>
        <v>是</v>
      </c>
      <c r="G740" s="152" t="str">
        <f t="shared" si="37"/>
        <v>项</v>
      </c>
    </row>
    <row r="741" ht="36" customHeight="1" spans="1:7">
      <c r="A741" s="446" t="s">
        <v>672</v>
      </c>
      <c r="B741" s="447" t="s">
        <v>279</v>
      </c>
      <c r="C741" s="448">
        <v>0</v>
      </c>
      <c r="D741" s="448">
        <v>0</v>
      </c>
      <c r="E741" s="306" t="str">
        <f t="shared" si="35"/>
        <v/>
      </c>
      <c r="F741" s="273" t="str">
        <f t="shared" si="36"/>
        <v>否</v>
      </c>
      <c r="G741" s="152" t="str">
        <f t="shared" si="37"/>
        <v>项</v>
      </c>
    </row>
    <row r="742" ht="36" customHeight="1" spans="1:7">
      <c r="A742" s="446" t="s">
        <v>673</v>
      </c>
      <c r="B742" s="447" t="s">
        <v>355</v>
      </c>
      <c r="C742" s="448">
        <v>0</v>
      </c>
      <c r="D742" s="448">
        <v>0</v>
      </c>
      <c r="E742" s="306" t="str">
        <f t="shared" si="35"/>
        <v/>
      </c>
      <c r="F742" s="273" t="str">
        <f t="shared" si="36"/>
        <v>否</v>
      </c>
      <c r="G742" s="152" t="str">
        <f t="shared" si="37"/>
        <v>项</v>
      </c>
    </row>
    <row r="743" ht="36" customHeight="1" spans="1:7">
      <c r="A743" s="441">
        <v>211</v>
      </c>
      <c r="B743" s="298" t="s">
        <v>89</v>
      </c>
      <c r="C743" s="340">
        <v>0</v>
      </c>
      <c r="D743" s="340">
        <v>0</v>
      </c>
      <c r="E743" s="311" t="str">
        <f t="shared" si="35"/>
        <v/>
      </c>
      <c r="F743" s="273" t="str">
        <f t="shared" si="36"/>
        <v>是</v>
      </c>
      <c r="G743" s="152" t="str">
        <f t="shared" si="37"/>
        <v>类</v>
      </c>
    </row>
    <row r="744" ht="36" customHeight="1" spans="1:7">
      <c r="A744" s="441">
        <v>21101</v>
      </c>
      <c r="B744" s="298" t="s">
        <v>674</v>
      </c>
      <c r="C744" s="340">
        <v>0</v>
      </c>
      <c r="D744" s="340">
        <v>0</v>
      </c>
      <c r="E744" s="311" t="str">
        <f t="shared" si="35"/>
        <v/>
      </c>
      <c r="F744" s="273" t="str">
        <f t="shared" si="36"/>
        <v>否</v>
      </c>
      <c r="G744" s="152" t="str">
        <f t="shared" si="37"/>
        <v>款</v>
      </c>
    </row>
    <row r="745" ht="36" customHeight="1" spans="1:7">
      <c r="A745" s="442">
        <v>2110101</v>
      </c>
      <c r="B745" s="302" t="s">
        <v>139</v>
      </c>
      <c r="C745" s="344">
        <v>0</v>
      </c>
      <c r="D745" s="344">
        <v>0</v>
      </c>
      <c r="E745" s="306" t="str">
        <f t="shared" si="35"/>
        <v/>
      </c>
      <c r="F745" s="273" t="str">
        <f t="shared" si="36"/>
        <v>否</v>
      </c>
      <c r="G745" s="152" t="str">
        <f t="shared" si="37"/>
        <v>项</v>
      </c>
    </row>
    <row r="746" ht="36" customHeight="1" spans="1:7">
      <c r="A746" s="442">
        <v>2110102</v>
      </c>
      <c r="B746" s="302" t="s">
        <v>140</v>
      </c>
      <c r="C746" s="344">
        <v>0</v>
      </c>
      <c r="D746" s="344">
        <v>0</v>
      </c>
      <c r="E746" s="306" t="str">
        <f t="shared" si="35"/>
        <v/>
      </c>
      <c r="F746" s="273" t="str">
        <f t="shared" si="36"/>
        <v>否</v>
      </c>
      <c r="G746" s="152" t="str">
        <f t="shared" si="37"/>
        <v>项</v>
      </c>
    </row>
    <row r="747" ht="36" customHeight="1" spans="1:7">
      <c r="A747" s="442">
        <v>2110103</v>
      </c>
      <c r="B747" s="302" t="s">
        <v>141</v>
      </c>
      <c r="C747" s="344">
        <v>0</v>
      </c>
      <c r="D747" s="344">
        <v>0</v>
      </c>
      <c r="E747" s="306" t="str">
        <f t="shared" si="35"/>
        <v/>
      </c>
      <c r="F747" s="273" t="str">
        <f t="shared" si="36"/>
        <v>否</v>
      </c>
      <c r="G747" s="152" t="str">
        <f t="shared" si="37"/>
        <v>项</v>
      </c>
    </row>
    <row r="748" ht="36" customHeight="1" spans="1:7">
      <c r="A748" s="442">
        <v>2110104</v>
      </c>
      <c r="B748" s="302" t="s">
        <v>675</v>
      </c>
      <c r="C748" s="344">
        <v>0</v>
      </c>
      <c r="D748" s="344">
        <v>0</v>
      </c>
      <c r="E748" s="306" t="str">
        <f t="shared" si="35"/>
        <v/>
      </c>
      <c r="F748" s="273" t="str">
        <f t="shared" si="36"/>
        <v>否</v>
      </c>
      <c r="G748" s="152" t="str">
        <f t="shared" si="37"/>
        <v>项</v>
      </c>
    </row>
    <row r="749" ht="36" customHeight="1" spans="1:7">
      <c r="A749" s="442">
        <v>2110105</v>
      </c>
      <c r="B749" s="302" t="s">
        <v>676</v>
      </c>
      <c r="C749" s="344">
        <v>0</v>
      </c>
      <c r="D749" s="344">
        <v>0</v>
      </c>
      <c r="E749" s="306" t="str">
        <f t="shared" si="35"/>
        <v/>
      </c>
      <c r="F749" s="273" t="str">
        <f t="shared" si="36"/>
        <v>否</v>
      </c>
      <c r="G749" s="152" t="str">
        <f t="shared" si="37"/>
        <v>项</v>
      </c>
    </row>
    <row r="750" ht="36" customHeight="1" spans="1:7">
      <c r="A750" s="442">
        <v>2110106</v>
      </c>
      <c r="B750" s="302" t="s">
        <v>677</v>
      </c>
      <c r="C750" s="344">
        <v>0</v>
      </c>
      <c r="D750" s="344">
        <v>0</v>
      </c>
      <c r="E750" s="306" t="str">
        <f t="shared" si="35"/>
        <v/>
      </c>
      <c r="F750" s="273" t="str">
        <f t="shared" si="36"/>
        <v>否</v>
      </c>
      <c r="G750" s="152" t="str">
        <f t="shared" si="37"/>
        <v>项</v>
      </c>
    </row>
    <row r="751" ht="36" customHeight="1" spans="1:7">
      <c r="A751" s="442">
        <v>2110107</v>
      </c>
      <c r="B751" s="302" t="s">
        <v>678</v>
      </c>
      <c r="C751" s="344">
        <v>0</v>
      </c>
      <c r="D751" s="344">
        <v>0</v>
      </c>
      <c r="E751" s="306" t="str">
        <f t="shared" si="35"/>
        <v/>
      </c>
      <c r="F751" s="273" t="str">
        <f t="shared" si="36"/>
        <v>否</v>
      </c>
      <c r="G751" s="152" t="str">
        <f t="shared" si="37"/>
        <v>项</v>
      </c>
    </row>
    <row r="752" ht="36" customHeight="1" spans="1:7">
      <c r="A752" s="442">
        <v>2110108</v>
      </c>
      <c r="B752" s="302" t="s">
        <v>679</v>
      </c>
      <c r="C752" s="344">
        <v>0</v>
      </c>
      <c r="D752" s="344">
        <v>0</v>
      </c>
      <c r="E752" s="306" t="str">
        <f t="shared" si="35"/>
        <v/>
      </c>
      <c r="F752" s="273" t="str">
        <f t="shared" si="36"/>
        <v>否</v>
      </c>
      <c r="G752" s="152" t="str">
        <f t="shared" si="37"/>
        <v>项</v>
      </c>
    </row>
    <row r="753" ht="36" customHeight="1" spans="1:7">
      <c r="A753" s="442">
        <v>2110199</v>
      </c>
      <c r="B753" s="302" t="s">
        <v>680</v>
      </c>
      <c r="C753" s="344">
        <v>0</v>
      </c>
      <c r="D753" s="344">
        <v>0</v>
      </c>
      <c r="E753" s="306" t="str">
        <f t="shared" si="35"/>
        <v/>
      </c>
      <c r="F753" s="273" t="str">
        <f t="shared" si="36"/>
        <v>否</v>
      </c>
      <c r="G753" s="152" t="str">
        <f t="shared" si="37"/>
        <v>项</v>
      </c>
    </row>
    <row r="754" ht="36" customHeight="1" spans="1:7">
      <c r="A754" s="441">
        <v>21102</v>
      </c>
      <c r="B754" s="298" t="s">
        <v>681</v>
      </c>
      <c r="C754" s="340">
        <v>0</v>
      </c>
      <c r="D754" s="340">
        <v>0</v>
      </c>
      <c r="E754" s="311" t="str">
        <f t="shared" si="35"/>
        <v/>
      </c>
      <c r="F754" s="273" t="str">
        <f t="shared" si="36"/>
        <v>否</v>
      </c>
      <c r="G754" s="152" t="str">
        <f t="shared" si="37"/>
        <v>款</v>
      </c>
    </row>
    <row r="755" ht="36" customHeight="1" spans="1:7">
      <c r="A755" s="442">
        <v>2110203</v>
      </c>
      <c r="B755" s="302" t="s">
        <v>682</v>
      </c>
      <c r="C755" s="344">
        <v>0</v>
      </c>
      <c r="D755" s="344">
        <v>0</v>
      </c>
      <c r="E755" s="306" t="str">
        <f t="shared" si="35"/>
        <v/>
      </c>
      <c r="F755" s="273" t="str">
        <f t="shared" si="36"/>
        <v>否</v>
      </c>
      <c r="G755" s="152" t="str">
        <f t="shared" si="37"/>
        <v>项</v>
      </c>
    </row>
    <row r="756" ht="36" customHeight="1" spans="1:7">
      <c r="A756" s="442">
        <v>2110204</v>
      </c>
      <c r="B756" s="302" t="s">
        <v>683</v>
      </c>
      <c r="C756" s="344">
        <v>0</v>
      </c>
      <c r="D756" s="344">
        <v>0</v>
      </c>
      <c r="E756" s="306" t="str">
        <f t="shared" si="35"/>
        <v/>
      </c>
      <c r="F756" s="273" t="str">
        <f t="shared" si="36"/>
        <v>否</v>
      </c>
      <c r="G756" s="152" t="str">
        <f t="shared" si="37"/>
        <v>项</v>
      </c>
    </row>
    <row r="757" ht="36" customHeight="1" spans="1:7">
      <c r="A757" s="442">
        <v>2110299</v>
      </c>
      <c r="B757" s="302" t="s">
        <v>684</v>
      </c>
      <c r="C757" s="344">
        <v>0</v>
      </c>
      <c r="D757" s="344">
        <v>0</v>
      </c>
      <c r="E757" s="306" t="str">
        <f t="shared" si="35"/>
        <v/>
      </c>
      <c r="F757" s="273" t="str">
        <f t="shared" si="36"/>
        <v>否</v>
      </c>
      <c r="G757" s="152" t="str">
        <f t="shared" si="37"/>
        <v>项</v>
      </c>
    </row>
    <row r="758" ht="36" customHeight="1" spans="1:7">
      <c r="A758" s="441">
        <v>21103</v>
      </c>
      <c r="B758" s="298" t="s">
        <v>685</v>
      </c>
      <c r="C758" s="340">
        <v>0</v>
      </c>
      <c r="D758" s="340">
        <v>0</v>
      </c>
      <c r="E758" s="311" t="str">
        <f t="shared" si="35"/>
        <v/>
      </c>
      <c r="F758" s="273" t="str">
        <f t="shared" si="36"/>
        <v>否</v>
      </c>
      <c r="G758" s="152" t="str">
        <f t="shared" si="37"/>
        <v>款</v>
      </c>
    </row>
    <row r="759" ht="36" customHeight="1" spans="1:7">
      <c r="A759" s="442">
        <v>2110301</v>
      </c>
      <c r="B759" s="302" t="s">
        <v>686</v>
      </c>
      <c r="C759" s="344">
        <v>0</v>
      </c>
      <c r="D759" s="344">
        <v>0</v>
      </c>
      <c r="E759" s="306" t="str">
        <f t="shared" si="35"/>
        <v/>
      </c>
      <c r="F759" s="273" t="str">
        <f t="shared" si="36"/>
        <v>否</v>
      </c>
      <c r="G759" s="152" t="str">
        <f t="shared" si="37"/>
        <v>项</v>
      </c>
    </row>
    <row r="760" ht="36" customHeight="1" spans="1:7">
      <c r="A760" s="442">
        <v>2110302</v>
      </c>
      <c r="B760" s="302" t="s">
        <v>687</v>
      </c>
      <c r="C760" s="344">
        <v>0</v>
      </c>
      <c r="D760" s="344">
        <v>0</v>
      </c>
      <c r="E760" s="306" t="str">
        <f t="shared" si="35"/>
        <v/>
      </c>
      <c r="F760" s="273" t="str">
        <f t="shared" si="36"/>
        <v>否</v>
      </c>
      <c r="G760" s="152" t="str">
        <f t="shared" si="37"/>
        <v>项</v>
      </c>
    </row>
    <row r="761" ht="36" customHeight="1" spans="1:7">
      <c r="A761" s="442">
        <v>2110303</v>
      </c>
      <c r="B761" s="302" t="s">
        <v>688</v>
      </c>
      <c r="C761" s="344">
        <v>0</v>
      </c>
      <c r="D761" s="344">
        <v>0</v>
      </c>
      <c r="E761" s="306" t="str">
        <f t="shared" si="35"/>
        <v/>
      </c>
      <c r="F761" s="273" t="str">
        <f t="shared" si="36"/>
        <v>否</v>
      </c>
      <c r="G761" s="152" t="str">
        <f t="shared" si="37"/>
        <v>项</v>
      </c>
    </row>
    <row r="762" ht="36" customHeight="1" spans="1:7">
      <c r="A762" s="442">
        <v>2110304</v>
      </c>
      <c r="B762" s="302" t="s">
        <v>689</v>
      </c>
      <c r="C762" s="344">
        <v>0</v>
      </c>
      <c r="D762" s="344">
        <v>0</v>
      </c>
      <c r="E762" s="306" t="str">
        <f t="shared" si="35"/>
        <v/>
      </c>
      <c r="F762" s="273" t="str">
        <f t="shared" si="36"/>
        <v>否</v>
      </c>
      <c r="G762" s="152" t="str">
        <f t="shared" si="37"/>
        <v>项</v>
      </c>
    </row>
    <row r="763" ht="36" customHeight="1" spans="1:7">
      <c r="A763" s="442">
        <v>2110305</v>
      </c>
      <c r="B763" s="302" t="s">
        <v>690</v>
      </c>
      <c r="C763" s="344">
        <v>0</v>
      </c>
      <c r="D763" s="344">
        <v>0</v>
      </c>
      <c r="E763" s="306" t="str">
        <f t="shared" si="35"/>
        <v/>
      </c>
      <c r="F763" s="273" t="str">
        <f t="shared" si="36"/>
        <v>否</v>
      </c>
      <c r="G763" s="152" t="str">
        <f t="shared" si="37"/>
        <v>项</v>
      </c>
    </row>
    <row r="764" ht="36" customHeight="1" spans="1:7">
      <c r="A764" s="442">
        <v>2110306</v>
      </c>
      <c r="B764" s="302" t="s">
        <v>691</v>
      </c>
      <c r="C764" s="344">
        <v>0</v>
      </c>
      <c r="D764" s="344">
        <v>0</v>
      </c>
      <c r="E764" s="306" t="str">
        <f t="shared" si="35"/>
        <v/>
      </c>
      <c r="F764" s="273" t="str">
        <f t="shared" si="36"/>
        <v>否</v>
      </c>
      <c r="G764" s="152" t="str">
        <f t="shared" si="37"/>
        <v>项</v>
      </c>
    </row>
    <row r="765" ht="36" customHeight="1" spans="1:7">
      <c r="A765" s="450">
        <v>2110307</v>
      </c>
      <c r="B765" s="302" t="s">
        <v>692</v>
      </c>
      <c r="C765" s="344">
        <v>0</v>
      </c>
      <c r="D765" s="344">
        <v>0</v>
      </c>
      <c r="E765" s="306" t="str">
        <f t="shared" si="35"/>
        <v/>
      </c>
      <c r="F765" s="273" t="str">
        <f t="shared" si="36"/>
        <v>否</v>
      </c>
      <c r="G765" s="152" t="str">
        <f t="shared" si="37"/>
        <v>项</v>
      </c>
    </row>
    <row r="766" ht="36" customHeight="1" spans="1:7">
      <c r="A766" s="442">
        <v>2110399</v>
      </c>
      <c r="B766" s="302" t="s">
        <v>693</v>
      </c>
      <c r="C766" s="344">
        <v>0</v>
      </c>
      <c r="D766" s="344">
        <v>0</v>
      </c>
      <c r="E766" s="306" t="str">
        <f t="shared" ref="E766:E829" si="38">IF(C766&gt;0,D766/C766-1,IF(C766&lt;0,-(D766/C766-1),""))</f>
        <v/>
      </c>
      <c r="F766" s="273" t="str">
        <f t="shared" si="36"/>
        <v>否</v>
      </c>
      <c r="G766" s="152" t="str">
        <f t="shared" si="37"/>
        <v>项</v>
      </c>
    </row>
    <row r="767" ht="36" customHeight="1" spans="1:7">
      <c r="A767" s="441">
        <v>21104</v>
      </c>
      <c r="B767" s="298" t="s">
        <v>694</v>
      </c>
      <c r="C767" s="340">
        <v>0</v>
      </c>
      <c r="D767" s="340">
        <v>0</v>
      </c>
      <c r="E767" s="311" t="str">
        <f t="shared" si="38"/>
        <v/>
      </c>
      <c r="F767" s="273" t="str">
        <f t="shared" si="36"/>
        <v>否</v>
      </c>
      <c r="G767" s="152" t="str">
        <f t="shared" si="37"/>
        <v>款</v>
      </c>
    </row>
    <row r="768" ht="36" customHeight="1" spans="1:7">
      <c r="A768" s="442">
        <v>2110401</v>
      </c>
      <c r="B768" s="302" t="s">
        <v>695</v>
      </c>
      <c r="C768" s="344">
        <v>0</v>
      </c>
      <c r="D768" s="344">
        <v>0</v>
      </c>
      <c r="E768" s="306" t="str">
        <f t="shared" si="38"/>
        <v/>
      </c>
      <c r="F768" s="273" t="str">
        <f t="shared" si="36"/>
        <v>否</v>
      </c>
      <c r="G768" s="152" t="str">
        <f t="shared" si="37"/>
        <v>项</v>
      </c>
    </row>
    <row r="769" ht="36" customHeight="1" spans="1:7">
      <c r="A769" s="442">
        <v>2110402</v>
      </c>
      <c r="B769" s="302" t="s">
        <v>696</v>
      </c>
      <c r="C769" s="344">
        <v>0</v>
      </c>
      <c r="D769" s="344">
        <v>0</v>
      </c>
      <c r="E769" s="306" t="str">
        <f t="shared" si="38"/>
        <v/>
      </c>
      <c r="F769" s="273" t="str">
        <f t="shared" si="36"/>
        <v>否</v>
      </c>
      <c r="G769" s="152" t="str">
        <f t="shared" si="37"/>
        <v>项</v>
      </c>
    </row>
    <row r="770" ht="36" customHeight="1" spans="1:7">
      <c r="A770" s="442">
        <v>2110404</v>
      </c>
      <c r="B770" s="302" t="s">
        <v>697</v>
      </c>
      <c r="C770" s="344">
        <v>0</v>
      </c>
      <c r="D770" s="344">
        <v>0</v>
      </c>
      <c r="E770" s="306" t="str">
        <f t="shared" si="38"/>
        <v/>
      </c>
      <c r="F770" s="273" t="str">
        <f t="shared" si="36"/>
        <v>否</v>
      </c>
      <c r="G770" s="152" t="str">
        <f t="shared" si="37"/>
        <v>项</v>
      </c>
    </row>
    <row r="771" ht="36" customHeight="1" spans="1:7">
      <c r="A771" s="442">
        <v>2110499</v>
      </c>
      <c r="B771" s="302" t="s">
        <v>698</v>
      </c>
      <c r="C771" s="344">
        <v>0</v>
      </c>
      <c r="D771" s="344">
        <v>0</v>
      </c>
      <c r="E771" s="306" t="str">
        <f t="shared" si="38"/>
        <v/>
      </c>
      <c r="F771" s="273" t="str">
        <f t="shared" si="36"/>
        <v>否</v>
      </c>
      <c r="G771" s="152" t="str">
        <f t="shared" si="37"/>
        <v>项</v>
      </c>
    </row>
    <row r="772" ht="36" customHeight="1" spans="1:7">
      <c r="A772" s="441">
        <v>21105</v>
      </c>
      <c r="B772" s="298" t="s">
        <v>699</v>
      </c>
      <c r="C772" s="340">
        <v>0</v>
      </c>
      <c r="D772" s="340">
        <v>0</v>
      </c>
      <c r="E772" s="311" t="str">
        <f t="shared" si="38"/>
        <v/>
      </c>
      <c r="F772" s="273" t="str">
        <f t="shared" ref="F772:F835" si="39">IF(LEN(A772)=3,"是",IF(B772&lt;&gt;"",IF(SUM(C772:D772)&lt;&gt;0,"是","否"),"是"))</f>
        <v>否</v>
      </c>
      <c r="G772" s="152" t="str">
        <f t="shared" ref="G772:G835" si="40">IF(LEN(A772)=3,"类",IF(LEN(A772)=5,"款","项"))</f>
        <v>款</v>
      </c>
    </row>
    <row r="773" ht="36" customHeight="1" spans="1:7">
      <c r="A773" s="442">
        <v>2110501</v>
      </c>
      <c r="B773" s="302" t="s">
        <v>700</v>
      </c>
      <c r="C773" s="344">
        <v>0</v>
      </c>
      <c r="D773" s="344">
        <v>0</v>
      </c>
      <c r="E773" s="306" t="str">
        <f t="shared" si="38"/>
        <v/>
      </c>
      <c r="F773" s="273" t="str">
        <f t="shared" si="39"/>
        <v>否</v>
      </c>
      <c r="G773" s="152" t="str">
        <f t="shared" si="40"/>
        <v>项</v>
      </c>
    </row>
    <row r="774" ht="36" customHeight="1" spans="1:7">
      <c r="A774" s="442">
        <v>2110502</v>
      </c>
      <c r="B774" s="302" t="s">
        <v>701</v>
      </c>
      <c r="C774" s="344">
        <v>0</v>
      </c>
      <c r="D774" s="344">
        <v>0</v>
      </c>
      <c r="E774" s="306" t="str">
        <f t="shared" si="38"/>
        <v/>
      </c>
      <c r="F774" s="273" t="str">
        <f t="shared" si="39"/>
        <v>否</v>
      </c>
      <c r="G774" s="152" t="str">
        <f t="shared" si="40"/>
        <v>项</v>
      </c>
    </row>
    <row r="775" ht="36" customHeight="1" spans="1:7">
      <c r="A775" s="442">
        <v>2110503</v>
      </c>
      <c r="B775" s="302" t="s">
        <v>702</v>
      </c>
      <c r="C775" s="344">
        <v>0</v>
      </c>
      <c r="D775" s="344">
        <v>0</v>
      </c>
      <c r="E775" s="306" t="str">
        <f t="shared" si="38"/>
        <v/>
      </c>
      <c r="F775" s="273" t="str">
        <f t="shared" si="39"/>
        <v>否</v>
      </c>
      <c r="G775" s="152" t="str">
        <f t="shared" si="40"/>
        <v>项</v>
      </c>
    </row>
    <row r="776" ht="36" customHeight="1" spans="1:7">
      <c r="A776" s="442">
        <v>2110506</v>
      </c>
      <c r="B776" s="302" t="s">
        <v>703</v>
      </c>
      <c r="C776" s="344">
        <v>0</v>
      </c>
      <c r="D776" s="344">
        <v>0</v>
      </c>
      <c r="E776" s="306" t="str">
        <f t="shared" si="38"/>
        <v/>
      </c>
      <c r="F776" s="273" t="str">
        <f t="shared" si="39"/>
        <v>否</v>
      </c>
      <c r="G776" s="152" t="str">
        <f t="shared" si="40"/>
        <v>项</v>
      </c>
    </row>
    <row r="777" ht="36" customHeight="1" spans="1:7">
      <c r="A777" s="442">
        <v>2110507</v>
      </c>
      <c r="B777" s="302" t="s">
        <v>704</v>
      </c>
      <c r="C777" s="344">
        <v>0</v>
      </c>
      <c r="D777" s="344">
        <v>0</v>
      </c>
      <c r="E777" s="306" t="str">
        <f t="shared" si="38"/>
        <v/>
      </c>
      <c r="F777" s="273" t="str">
        <f t="shared" si="39"/>
        <v>否</v>
      </c>
      <c r="G777" s="152" t="str">
        <f t="shared" si="40"/>
        <v>项</v>
      </c>
    </row>
    <row r="778" ht="36" customHeight="1" spans="1:7">
      <c r="A778" s="442">
        <v>2110599</v>
      </c>
      <c r="B778" s="302" t="s">
        <v>705</v>
      </c>
      <c r="C778" s="344">
        <v>0</v>
      </c>
      <c r="D778" s="344">
        <v>0</v>
      </c>
      <c r="E778" s="306" t="str">
        <f t="shared" si="38"/>
        <v/>
      </c>
      <c r="F778" s="273" t="str">
        <f t="shared" si="39"/>
        <v>否</v>
      </c>
      <c r="G778" s="152" t="str">
        <f t="shared" si="40"/>
        <v>项</v>
      </c>
    </row>
    <row r="779" ht="36" customHeight="1" spans="1:7">
      <c r="A779" s="441">
        <v>21106</v>
      </c>
      <c r="B779" s="298" t="s">
        <v>706</v>
      </c>
      <c r="C779" s="340">
        <v>0</v>
      </c>
      <c r="D779" s="340">
        <v>0</v>
      </c>
      <c r="E779" s="311" t="str">
        <f t="shared" si="38"/>
        <v/>
      </c>
      <c r="F779" s="273" t="str">
        <f t="shared" si="39"/>
        <v>否</v>
      </c>
      <c r="G779" s="152" t="str">
        <f t="shared" si="40"/>
        <v>款</v>
      </c>
    </row>
    <row r="780" ht="36" customHeight="1" spans="1:7">
      <c r="A780" s="442">
        <v>2110602</v>
      </c>
      <c r="B780" s="302" t="s">
        <v>707</v>
      </c>
      <c r="C780" s="344">
        <v>0</v>
      </c>
      <c r="D780" s="344">
        <v>0</v>
      </c>
      <c r="E780" s="306" t="str">
        <f t="shared" si="38"/>
        <v/>
      </c>
      <c r="F780" s="273" t="str">
        <f t="shared" si="39"/>
        <v>否</v>
      </c>
      <c r="G780" s="152" t="str">
        <f t="shared" si="40"/>
        <v>项</v>
      </c>
    </row>
    <row r="781" ht="36" customHeight="1" spans="1:7">
      <c r="A781" s="442">
        <v>2110603</v>
      </c>
      <c r="B781" s="302" t="s">
        <v>708</v>
      </c>
      <c r="C781" s="344">
        <v>0</v>
      </c>
      <c r="D781" s="344">
        <v>0</v>
      </c>
      <c r="E781" s="306" t="str">
        <f t="shared" si="38"/>
        <v/>
      </c>
      <c r="F781" s="273" t="str">
        <f t="shared" si="39"/>
        <v>否</v>
      </c>
      <c r="G781" s="152" t="str">
        <f t="shared" si="40"/>
        <v>项</v>
      </c>
    </row>
    <row r="782" ht="36" customHeight="1" spans="1:7">
      <c r="A782" s="442">
        <v>2110604</v>
      </c>
      <c r="B782" s="302" t="s">
        <v>709</v>
      </c>
      <c r="C782" s="344">
        <v>0</v>
      </c>
      <c r="D782" s="344">
        <v>0</v>
      </c>
      <c r="E782" s="306" t="str">
        <f t="shared" si="38"/>
        <v/>
      </c>
      <c r="F782" s="273" t="str">
        <f t="shared" si="39"/>
        <v>否</v>
      </c>
      <c r="G782" s="152" t="str">
        <f t="shared" si="40"/>
        <v>项</v>
      </c>
    </row>
    <row r="783" ht="36" customHeight="1" spans="1:7">
      <c r="A783" s="442">
        <v>2110605</v>
      </c>
      <c r="B783" s="302" t="s">
        <v>710</v>
      </c>
      <c r="C783" s="344">
        <v>0</v>
      </c>
      <c r="D783" s="344">
        <v>0</v>
      </c>
      <c r="E783" s="306" t="str">
        <f t="shared" si="38"/>
        <v/>
      </c>
      <c r="F783" s="273" t="str">
        <f t="shared" si="39"/>
        <v>否</v>
      </c>
      <c r="G783" s="152" t="str">
        <f t="shared" si="40"/>
        <v>项</v>
      </c>
    </row>
    <row r="784" ht="36" customHeight="1" spans="1:7">
      <c r="A784" s="442">
        <v>2110699</v>
      </c>
      <c r="B784" s="302" t="s">
        <v>711</v>
      </c>
      <c r="C784" s="344">
        <v>0</v>
      </c>
      <c r="D784" s="344">
        <v>0</v>
      </c>
      <c r="E784" s="306" t="str">
        <f t="shared" si="38"/>
        <v/>
      </c>
      <c r="F784" s="273" t="str">
        <f t="shared" si="39"/>
        <v>否</v>
      </c>
      <c r="G784" s="152" t="str">
        <f t="shared" si="40"/>
        <v>项</v>
      </c>
    </row>
    <row r="785" ht="36" customHeight="1" spans="1:7">
      <c r="A785" s="441">
        <v>21107</v>
      </c>
      <c r="B785" s="298" t="s">
        <v>712</v>
      </c>
      <c r="C785" s="340">
        <v>0</v>
      </c>
      <c r="D785" s="340">
        <v>0</v>
      </c>
      <c r="E785" s="311" t="str">
        <f t="shared" si="38"/>
        <v/>
      </c>
      <c r="F785" s="273" t="str">
        <f t="shared" si="39"/>
        <v>否</v>
      </c>
      <c r="G785" s="152" t="str">
        <f t="shared" si="40"/>
        <v>款</v>
      </c>
    </row>
    <row r="786" ht="36" customHeight="1" spans="1:7">
      <c r="A786" s="442">
        <v>2110704</v>
      </c>
      <c r="B786" s="302" t="s">
        <v>713</v>
      </c>
      <c r="C786" s="344">
        <v>0</v>
      </c>
      <c r="D786" s="344">
        <v>0</v>
      </c>
      <c r="E786" s="306" t="str">
        <f t="shared" si="38"/>
        <v/>
      </c>
      <c r="F786" s="273" t="str">
        <f t="shared" si="39"/>
        <v>否</v>
      </c>
      <c r="G786" s="152" t="str">
        <f t="shared" si="40"/>
        <v>项</v>
      </c>
    </row>
    <row r="787" ht="36" customHeight="1" spans="1:7">
      <c r="A787" s="442">
        <v>2110799</v>
      </c>
      <c r="B787" s="302" t="s">
        <v>714</v>
      </c>
      <c r="C787" s="344">
        <v>0</v>
      </c>
      <c r="D787" s="344">
        <v>0</v>
      </c>
      <c r="E787" s="306" t="str">
        <f t="shared" si="38"/>
        <v/>
      </c>
      <c r="F787" s="273" t="str">
        <f t="shared" si="39"/>
        <v>否</v>
      </c>
      <c r="G787" s="152" t="str">
        <f t="shared" si="40"/>
        <v>项</v>
      </c>
    </row>
    <row r="788" ht="36" customHeight="1" spans="1:7">
      <c r="A788" s="441">
        <v>21108</v>
      </c>
      <c r="B788" s="298" t="s">
        <v>715</v>
      </c>
      <c r="C788" s="340">
        <v>0</v>
      </c>
      <c r="D788" s="340">
        <v>0</v>
      </c>
      <c r="E788" s="311" t="str">
        <f t="shared" si="38"/>
        <v/>
      </c>
      <c r="F788" s="273" t="str">
        <f t="shared" si="39"/>
        <v>否</v>
      </c>
      <c r="G788" s="152" t="str">
        <f t="shared" si="40"/>
        <v>款</v>
      </c>
    </row>
    <row r="789" ht="36" customHeight="1" spans="1:7">
      <c r="A789" s="442">
        <v>2110804</v>
      </c>
      <c r="B789" s="302" t="s">
        <v>716</v>
      </c>
      <c r="C789" s="344">
        <v>0</v>
      </c>
      <c r="D789" s="344">
        <v>0</v>
      </c>
      <c r="E789" s="306" t="str">
        <f t="shared" si="38"/>
        <v/>
      </c>
      <c r="F789" s="273" t="str">
        <f t="shared" si="39"/>
        <v>否</v>
      </c>
      <c r="G789" s="152" t="str">
        <f t="shared" si="40"/>
        <v>项</v>
      </c>
    </row>
    <row r="790" ht="36" customHeight="1" spans="1:7">
      <c r="A790" s="442">
        <v>2110899</v>
      </c>
      <c r="B790" s="302" t="s">
        <v>717</v>
      </c>
      <c r="C790" s="344">
        <v>0</v>
      </c>
      <c r="D790" s="344">
        <v>0</v>
      </c>
      <c r="E790" s="306" t="str">
        <f t="shared" si="38"/>
        <v/>
      </c>
      <c r="F790" s="273" t="str">
        <f t="shared" si="39"/>
        <v>否</v>
      </c>
      <c r="G790" s="152" t="str">
        <f t="shared" si="40"/>
        <v>项</v>
      </c>
    </row>
    <row r="791" ht="36" customHeight="1" spans="1:7">
      <c r="A791" s="441">
        <v>21109</v>
      </c>
      <c r="B791" s="298" t="s">
        <v>718</v>
      </c>
      <c r="C791" s="340">
        <v>0</v>
      </c>
      <c r="D791" s="340">
        <v>0</v>
      </c>
      <c r="E791" s="311" t="str">
        <f t="shared" si="38"/>
        <v/>
      </c>
      <c r="F791" s="273" t="str">
        <f t="shared" si="39"/>
        <v>否</v>
      </c>
      <c r="G791" s="152" t="str">
        <f t="shared" si="40"/>
        <v>款</v>
      </c>
    </row>
    <row r="792" ht="36" customHeight="1" spans="1:7">
      <c r="A792" s="445">
        <v>2110901</v>
      </c>
      <c r="B792" s="454" t="s">
        <v>719</v>
      </c>
      <c r="C792" s="344">
        <v>0</v>
      </c>
      <c r="D792" s="344">
        <v>0</v>
      </c>
      <c r="E792" s="306" t="str">
        <f t="shared" si="38"/>
        <v/>
      </c>
      <c r="F792" s="273" t="str">
        <f t="shared" si="39"/>
        <v>否</v>
      </c>
      <c r="G792" s="152" t="str">
        <f t="shared" si="40"/>
        <v>项</v>
      </c>
    </row>
    <row r="793" ht="36" customHeight="1" spans="1:7">
      <c r="A793" s="441">
        <v>21110</v>
      </c>
      <c r="B793" s="298" t="s">
        <v>720</v>
      </c>
      <c r="C793" s="340">
        <v>0</v>
      </c>
      <c r="D793" s="340">
        <v>0</v>
      </c>
      <c r="E793" s="311" t="str">
        <f t="shared" si="38"/>
        <v/>
      </c>
      <c r="F793" s="273" t="str">
        <f t="shared" si="39"/>
        <v>否</v>
      </c>
      <c r="G793" s="152" t="str">
        <f t="shared" si="40"/>
        <v>款</v>
      </c>
    </row>
    <row r="794" ht="36" customHeight="1" spans="1:7">
      <c r="A794" s="445">
        <v>2111001</v>
      </c>
      <c r="B794" s="454" t="s">
        <v>721</v>
      </c>
      <c r="C794" s="344">
        <v>0</v>
      </c>
      <c r="D794" s="344">
        <v>0</v>
      </c>
      <c r="E794" s="306" t="str">
        <f t="shared" si="38"/>
        <v/>
      </c>
      <c r="F794" s="273" t="str">
        <f t="shared" si="39"/>
        <v>否</v>
      </c>
      <c r="G794" s="152" t="str">
        <f t="shared" si="40"/>
        <v>项</v>
      </c>
    </row>
    <row r="795" ht="36" customHeight="1" spans="1:7">
      <c r="A795" s="441">
        <v>21111</v>
      </c>
      <c r="B795" s="298" t="s">
        <v>722</v>
      </c>
      <c r="C795" s="340">
        <v>0</v>
      </c>
      <c r="D795" s="340">
        <v>0</v>
      </c>
      <c r="E795" s="311" t="str">
        <f t="shared" si="38"/>
        <v/>
      </c>
      <c r="F795" s="273" t="str">
        <f t="shared" si="39"/>
        <v>否</v>
      </c>
      <c r="G795" s="152" t="str">
        <f t="shared" si="40"/>
        <v>款</v>
      </c>
    </row>
    <row r="796" ht="36" customHeight="1" spans="1:7">
      <c r="A796" s="442">
        <v>2111101</v>
      </c>
      <c r="B796" s="302" t="s">
        <v>723</v>
      </c>
      <c r="C796" s="344">
        <v>0</v>
      </c>
      <c r="D796" s="344">
        <v>0</v>
      </c>
      <c r="E796" s="306" t="str">
        <f t="shared" si="38"/>
        <v/>
      </c>
      <c r="F796" s="273" t="str">
        <f t="shared" si="39"/>
        <v>否</v>
      </c>
      <c r="G796" s="152" t="str">
        <f t="shared" si="40"/>
        <v>项</v>
      </c>
    </row>
    <row r="797" ht="36" customHeight="1" spans="1:7">
      <c r="A797" s="442">
        <v>2111102</v>
      </c>
      <c r="B797" s="302" t="s">
        <v>724</v>
      </c>
      <c r="C797" s="344">
        <v>0</v>
      </c>
      <c r="D797" s="344">
        <v>0</v>
      </c>
      <c r="E797" s="306" t="str">
        <f t="shared" si="38"/>
        <v/>
      </c>
      <c r="F797" s="273" t="str">
        <f t="shared" si="39"/>
        <v>否</v>
      </c>
      <c r="G797" s="152" t="str">
        <f t="shared" si="40"/>
        <v>项</v>
      </c>
    </row>
    <row r="798" ht="36" customHeight="1" spans="1:7">
      <c r="A798" s="442">
        <v>2111103</v>
      </c>
      <c r="B798" s="302" t="s">
        <v>725</v>
      </c>
      <c r="C798" s="344">
        <v>0</v>
      </c>
      <c r="D798" s="344">
        <v>0</v>
      </c>
      <c r="E798" s="306" t="str">
        <f t="shared" si="38"/>
        <v/>
      </c>
      <c r="F798" s="273" t="str">
        <f t="shared" si="39"/>
        <v>否</v>
      </c>
      <c r="G798" s="152" t="str">
        <f t="shared" si="40"/>
        <v>项</v>
      </c>
    </row>
    <row r="799" ht="36" customHeight="1" spans="1:7">
      <c r="A799" s="442">
        <v>2111104</v>
      </c>
      <c r="B799" s="302" t="s">
        <v>726</v>
      </c>
      <c r="C799" s="344">
        <v>0</v>
      </c>
      <c r="D799" s="344">
        <v>0</v>
      </c>
      <c r="E799" s="306" t="str">
        <f t="shared" si="38"/>
        <v/>
      </c>
      <c r="F799" s="273" t="str">
        <f t="shared" si="39"/>
        <v>否</v>
      </c>
      <c r="G799" s="152" t="str">
        <f t="shared" si="40"/>
        <v>项</v>
      </c>
    </row>
    <row r="800" ht="36" customHeight="1" spans="1:7">
      <c r="A800" s="442">
        <v>2111199</v>
      </c>
      <c r="B800" s="302" t="s">
        <v>727</v>
      </c>
      <c r="C800" s="344">
        <v>0</v>
      </c>
      <c r="D800" s="344">
        <v>0</v>
      </c>
      <c r="E800" s="306" t="str">
        <f t="shared" si="38"/>
        <v/>
      </c>
      <c r="F800" s="273" t="str">
        <f t="shared" si="39"/>
        <v>否</v>
      </c>
      <c r="G800" s="152" t="str">
        <f t="shared" si="40"/>
        <v>项</v>
      </c>
    </row>
    <row r="801" ht="36" customHeight="1" spans="1:7">
      <c r="A801" s="441">
        <v>21112</v>
      </c>
      <c r="B801" s="298" t="s">
        <v>728</v>
      </c>
      <c r="C801" s="340">
        <v>0</v>
      </c>
      <c r="D801" s="340">
        <v>0</v>
      </c>
      <c r="E801" s="311" t="str">
        <f t="shared" si="38"/>
        <v/>
      </c>
      <c r="F801" s="273" t="str">
        <f t="shared" si="39"/>
        <v>否</v>
      </c>
      <c r="G801" s="152" t="str">
        <f t="shared" si="40"/>
        <v>款</v>
      </c>
    </row>
    <row r="802" ht="36" customHeight="1" spans="1:7">
      <c r="A802" s="450">
        <v>2111201</v>
      </c>
      <c r="B802" s="302" t="s">
        <v>729</v>
      </c>
      <c r="C802" s="344">
        <v>0</v>
      </c>
      <c r="D802" s="344">
        <v>0</v>
      </c>
      <c r="E802" s="306" t="str">
        <f t="shared" si="38"/>
        <v/>
      </c>
      <c r="F802" s="273" t="str">
        <f t="shared" si="39"/>
        <v>否</v>
      </c>
      <c r="G802" s="152" t="str">
        <f t="shared" si="40"/>
        <v>项</v>
      </c>
    </row>
    <row r="803" ht="36" customHeight="1" spans="1:7">
      <c r="A803" s="441">
        <v>21113</v>
      </c>
      <c r="B803" s="298" t="s">
        <v>730</v>
      </c>
      <c r="C803" s="340">
        <v>0</v>
      </c>
      <c r="D803" s="340">
        <v>0</v>
      </c>
      <c r="E803" s="311" t="str">
        <f t="shared" si="38"/>
        <v/>
      </c>
      <c r="F803" s="273" t="str">
        <f t="shared" si="39"/>
        <v>否</v>
      </c>
      <c r="G803" s="152" t="str">
        <f t="shared" si="40"/>
        <v>款</v>
      </c>
    </row>
    <row r="804" ht="36" customHeight="1" spans="1:7">
      <c r="A804" s="450">
        <v>2111301</v>
      </c>
      <c r="B804" s="302" t="s">
        <v>731</v>
      </c>
      <c r="C804" s="344">
        <v>0</v>
      </c>
      <c r="D804" s="344">
        <v>0</v>
      </c>
      <c r="E804" s="306" t="str">
        <f t="shared" si="38"/>
        <v/>
      </c>
      <c r="F804" s="273" t="str">
        <f t="shared" si="39"/>
        <v>否</v>
      </c>
      <c r="G804" s="152" t="str">
        <f t="shared" si="40"/>
        <v>项</v>
      </c>
    </row>
    <row r="805" ht="36" customHeight="1" spans="1:7">
      <c r="A805" s="441">
        <v>21114</v>
      </c>
      <c r="B805" s="298" t="s">
        <v>732</v>
      </c>
      <c r="C805" s="340">
        <v>0</v>
      </c>
      <c r="D805" s="340">
        <v>0</v>
      </c>
      <c r="E805" s="311" t="str">
        <f t="shared" si="38"/>
        <v/>
      </c>
      <c r="F805" s="273" t="str">
        <f t="shared" si="39"/>
        <v>否</v>
      </c>
      <c r="G805" s="152" t="str">
        <f t="shared" si="40"/>
        <v>款</v>
      </c>
    </row>
    <row r="806" ht="36" customHeight="1" spans="1:7">
      <c r="A806" s="442">
        <v>2111401</v>
      </c>
      <c r="B806" s="302" t="s">
        <v>139</v>
      </c>
      <c r="C806" s="344">
        <v>0</v>
      </c>
      <c r="D806" s="344">
        <v>0</v>
      </c>
      <c r="E806" s="306" t="str">
        <f t="shared" si="38"/>
        <v/>
      </c>
      <c r="F806" s="273" t="str">
        <f t="shared" si="39"/>
        <v>否</v>
      </c>
      <c r="G806" s="152" t="str">
        <f t="shared" si="40"/>
        <v>项</v>
      </c>
    </row>
    <row r="807" ht="36" customHeight="1" spans="1:7">
      <c r="A807" s="442">
        <v>2111402</v>
      </c>
      <c r="B807" s="302" t="s">
        <v>140</v>
      </c>
      <c r="C807" s="344">
        <v>0</v>
      </c>
      <c r="D807" s="344">
        <v>0</v>
      </c>
      <c r="E807" s="306" t="str">
        <f t="shared" si="38"/>
        <v/>
      </c>
      <c r="F807" s="273" t="str">
        <f t="shared" si="39"/>
        <v>否</v>
      </c>
      <c r="G807" s="152" t="str">
        <f t="shared" si="40"/>
        <v>项</v>
      </c>
    </row>
    <row r="808" ht="36" customHeight="1" spans="1:7">
      <c r="A808" s="442">
        <v>2111403</v>
      </c>
      <c r="B808" s="302" t="s">
        <v>141</v>
      </c>
      <c r="C808" s="344">
        <v>0</v>
      </c>
      <c r="D808" s="344">
        <v>0</v>
      </c>
      <c r="E808" s="306" t="str">
        <f t="shared" si="38"/>
        <v/>
      </c>
      <c r="F808" s="273" t="str">
        <f t="shared" si="39"/>
        <v>否</v>
      </c>
      <c r="G808" s="152" t="str">
        <f t="shared" si="40"/>
        <v>项</v>
      </c>
    </row>
    <row r="809" ht="36" customHeight="1" spans="1:7">
      <c r="A809" s="442">
        <v>2111404</v>
      </c>
      <c r="B809" s="302" t="s">
        <v>733</v>
      </c>
      <c r="C809" s="344">
        <v>0</v>
      </c>
      <c r="D809" s="344">
        <v>0</v>
      </c>
      <c r="E809" s="306" t="str">
        <f t="shared" si="38"/>
        <v/>
      </c>
      <c r="F809" s="273" t="str">
        <f t="shared" si="39"/>
        <v>否</v>
      </c>
      <c r="G809" s="152" t="str">
        <f t="shared" si="40"/>
        <v>项</v>
      </c>
    </row>
    <row r="810" ht="36" customHeight="1" spans="1:7">
      <c r="A810" s="442">
        <v>2111405</v>
      </c>
      <c r="B810" s="302" t="s">
        <v>734</v>
      </c>
      <c r="C810" s="344">
        <v>0</v>
      </c>
      <c r="D810" s="344">
        <v>0</v>
      </c>
      <c r="E810" s="306" t="str">
        <f t="shared" si="38"/>
        <v/>
      </c>
      <c r="F810" s="273" t="str">
        <f t="shared" si="39"/>
        <v>否</v>
      </c>
      <c r="G810" s="152" t="str">
        <f t="shared" si="40"/>
        <v>项</v>
      </c>
    </row>
    <row r="811" ht="36" customHeight="1" spans="1:7">
      <c r="A811" s="442">
        <v>2111406</v>
      </c>
      <c r="B811" s="302" t="s">
        <v>735</v>
      </c>
      <c r="C811" s="344">
        <v>0</v>
      </c>
      <c r="D811" s="344">
        <v>0</v>
      </c>
      <c r="E811" s="306" t="str">
        <f t="shared" si="38"/>
        <v/>
      </c>
      <c r="F811" s="273" t="str">
        <f t="shared" si="39"/>
        <v>否</v>
      </c>
      <c r="G811" s="152" t="str">
        <f t="shared" si="40"/>
        <v>项</v>
      </c>
    </row>
    <row r="812" ht="36" customHeight="1" spans="1:7">
      <c r="A812" s="442">
        <v>2111407</v>
      </c>
      <c r="B812" s="302" t="s">
        <v>736</v>
      </c>
      <c r="C812" s="344">
        <v>0</v>
      </c>
      <c r="D812" s="344">
        <v>0</v>
      </c>
      <c r="E812" s="306" t="str">
        <f t="shared" si="38"/>
        <v/>
      </c>
      <c r="F812" s="273" t="str">
        <f t="shared" si="39"/>
        <v>否</v>
      </c>
      <c r="G812" s="152" t="str">
        <f t="shared" si="40"/>
        <v>项</v>
      </c>
    </row>
    <row r="813" ht="36" customHeight="1" spans="1:7">
      <c r="A813" s="442">
        <v>2111408</v>
      </c>
      <c r="B813" s="302" t="s">
        <v>737</v>
      </c>
      <c r="C813" s="344">
        <v>0</v>
      </c>
      <c r="D813" s="344">
        <v>0</v>
      </c>
      <c r="E813" s="306" t="str">
        <f t="shared" si="38"/>
        <v/>
      </c>
      <c r="F813" s="273" t="str">
        <f t="shared" si="39"/>
        <v>否</v>
      </c>
      <c r="G813" s="152" t="str">
        <f t="shared" si="40"/>
        <v>项</v>
      </c>
    </row>
    <row r="814" ht="36" customHeight="1" spans="1:7">
      <c r="A814" s="442">
        <v>2111409</v>
      </c>
      <c r="B814" s="302" t="s">
        <v>738</v>
      </c>
      <c r="C814" s="344">
        <v>0</v>
      </c>
      <c r="D814" s="344">
        <v>0</v>
      </c>
      <c r="E814" s="306" t="str">
        <f t="shared" si="38"/>
        <v/>
      </c>
      <c r="F814" s="273" t="str">
        <f t="shared" si="39"/>
        <v>否</v>
      </c>
      <c r="G814" s="152" t="str">
        <f t="shared" si="40"/>
        <v>项</v>
      </c>
    </row>
    <row r="815" ht="36" customHeight="1" spans="1:7">
      <c r="A815" s="442">
        <v>2111410</v>
      </c>
      <c r="B815" s="302" t="s">
        <v>739</v>
      </c>
      <c r="C815" s="344">
        <v>0</v>
      </c>
      <c r="D815" s="344">
        <v>0</v>
      </c>
      <c r="E815" s="306" t="str">
        <f t="shared" si="38"/>
        <v/>
      </c>
      <c r="F815" s="273" t="str">
        <f t="shared" si="39"/>
        <v>否</v>
      </c>
      <c r="G815" s="152" t="str">
        <f t="shared" si="40"/>
        <v>项</v>
      </c>
    </row>
    <row r="816" ht="36" customHeight="1" spans="1:7">
      <c r="A816" s="442">
        <v>2111411</v>
      </c>
      <c r="B816" s="302" t="s">
        <v>180</v>
      </c>
      <c r="C816" s="344">
        <v>0</v>
      </c>
      <c r="D816" s="344">
        <v>0</v>
      </c>
      <c r="E816" s="306" t="str">
        <f t="shared" si="38"/>
        <v/>
      </c>
      <c r="F816" s="273" t="str">
        <f t="shared" si="39"/>
        <v>否</v>
      </c>
      <c r="G816" s="152" t="str">
        <f t="shared" si="40"/>
        <v>项</v>
      </c>
    </row>
    <row r="817" ht="36" customHeight="1" spans="1:7">
      <c r="A817" s="442">
        <v>2111413</v>
      </c>
      <c r="B817" s="302" t="s">
        <v>740</v>
      </c>
      <c r="C817" s="344">
        <v>0</v>
      </c>
      <c r="D817" s="344">
        <v>0</v>
      </c>
      <c r="E817" s="306" t="str">
        <f t="shared" si="38"/>
        <v/>
      </c>
      <c r="F817" s="273" t="str">
        <f t="shared" si="39"/>
        <v>否</v>
      </c>
      <c r="G817" s="152" t="str">
        <f t="shared" si="40"/>
        <v>项</v>
      </c>
    </row>
    <row r="818" ht="36" customHeight="1" spans="1:7">
      <c r="A818" s="442">
        <v>2111450</v>
      </c>
      <c r="B818" s="302" t="s">
        <v>148</v>
      </c>
      <c r="C818" s="344">
        <v>0</v>
      </c>
      <c r="D818" s="344">
        <v>0</v>
      </c>
      <c r="E818" s="306" t="str">
        <f t="shared" si="38"/>
        <v/>
      </c>
      <c r="F818" s="273" t="str">
        <f t="shared" si="39"/>
        <v>否</v>
      </c>
      <c r="G818" s="152" t="str">
        <f t="shared" si="40"/>
        <v>项</v>
      </c>
    </row>
    <row r="819" ht="36" customHeight="1" spans="1:7">
      <c r="A819" s="442">
        <v>2111499</v>
      </c>
      <c r="B819" s="302" t="s">
        <v>741</v>
      </c>
      <c r="C819" s="344">
        <v>0</v>
      </c>
      <c r="D819" s="344">
        <v>0</v>
      </c>
      <c r="E819" s="306" t="str">
        <f t="shared" si="38"/>
        <v/>
      </c>
      <c r="F819" s="273" t="str">
        <f t="shared" si="39"/>
        <v>否</v>
      </c>
      <c r="G819" s="152" t="str">
        <f t="shared" si="40"/>
        <v>项</v>
      </c>
    </row>
    <row r="820" ht="36" customHeight="1" spans="1:7">
      <c r="A820" s="441">
        <v>21199</v>
      </c>
      <c r="B820" s="298" t="s">
        <v>742</v>
      </c>
      <c r="C820" s="340">
        <v>0</v>
      </c>
      <c r="D820" s="340">
        <v>0</v>
      </c>
      <c r="E820" s="311" t="str">
        <f t="shared" si="38"/>
        <v/>
      </c>
      <c r="F820" s="273" t="str">
        <f t="shared" si="39"/>
        <v>否</v>
      </c>
      <c r="G820" s="152" t="str">
        <f t="shared" si="40"/>
        <v>款</v>
      </c>
    </row>
    <row r="821" ht="36" customHeight="1" spans="1:7">
      <c r="A821" s="452">
        <v>2119999</v>
      </c>
      <c r="B821" s="458" t="s">
        <v>743</v>
      </c>
      <c r="C821" s="344">
        <v>0</v>
      </c>
      <c r="D821" s="344">
        <v>0</v>
      </c>
      <c r="E821" s="306" t="str">
        <f t="shared" si="38"/>
        <v/>
      </c>
      <c r="F821" s="273" t="str">
        <f t="shared" si="39"/>
        <v>否</v>
      </c>
      <c r="G821" s="152" t="str">
        <f t="shared" si="40"/>
        <v>项</v>
      </c>
    </row>
    <row r="822" ht="36" customHeight="1" spans="1:7">
      <c r="A822" s="453" t="s">
        <v>744</v>
      </c>
      <c r="B822" s="447" t="s">
        <v>279</v>
      </c>
      <c r="C822" s="448">
        <v>0</v>
      </c>
      <c r="D822" s="448">
        <v>0</v>
      </c>
      <c r="E822" s="306" t="str">
        <f t="shared" si="38"/>
        <v/>
      </c>
      <c r="F822" s="273" t="str">
        <f t="shared" si="39"/>
        <v>否</v>
      </c>
      <c r="G822" s="152" t="str">
        <f t="shared" si="40"/>
        <v>项</v>
      </c>
    </row>
    <row r="823" ht="36" customHeight="1" spans="1:7">
      <c r="A823" s="441">
        <v>212</v>
      </c>
      <c r="B823" s="298" t="s">
        <v>91</v>
      </c>
      <c r="C823" s="340">
        <v>1710</v>
      </c>
      <c r="D823" s="340">
        <v>2131</v>
      </c>
      <c r="E823" s="311">
        <f t="shared" si="38"/>
        <v>0.246</v>
      </c>
      <c r="F823" s="273" t="str">
        <f t="shared" si="39"/>
        <v>是</v>
      </c>
      <c r="G823" s="152" t="str">
        <f t="shared" si="40"/>
        <v>类</v>
      </c>
    </row>
    <row r="824" ht="36" customHeight="1" spans="1:7">
      <c r="A824" s="441">
        <v>21201</v>
      </c>
      <c r="B824" s="298" t="s">
        <v>745</v>
      </c>
      <c r="C824" s="340">
        <v>542</v>
      </c>
      <c r="D824" s="340">
        <v>1113</v>
      </c>
      <c r="E824" s="311">
        <f t="shared" si="38"/>
        <v>1.054</v>
      </c>
      <c r="F824" s="273" t="str">
        <f t="shared" si="39"/>
        <v>是</v>
      </c>
      <c r="G824" s="152" t="str">
        <f t="shared" si="40"/>
        <v>款</v>
      </c>
    </row>
    <row r="825" ht="36" customHeight="1" spans="1:7">
      <c r="A825" s="442">
        <v>2120101</v>
      </c>
      <c r="B825" s="302" t="s">
        <v>139</v>
      </c>
      <c r="C825" s="344">
        <v>136</v>
      </c>
      <c r="D825" s="344">
        <v>1113</v>
      </c>
      <c r="E825" s="306">
        <f t="shared" si="38"/>
        <v>7.184</v>
      </c>
      <c r="F825" s="273" t="str">
        <f t="shared" si="39"/>
        <v>是</v>
      </c>
      <c r="G825" s="152" t="str">
        <f t="shared" si="40"/>
        <v>项</v>
      </c>
    </row>
    <row r="826" ht="36" customHeight="1" spans="1:7">
      <c r="A826" s="442">
        <v>2120102</v>
      </c>
      <c r="B826" s="302" t="s">
        <v>140</v>
      </c>
      <c r="C826" s="344">
        <v>0</v>
      </c>
      <c r="D826" s="344">
        <v>0</v>
      </c>
      <c r="E826" s="306" t="str">
        <f t="shared" si="38"/>
        <v/>
      </c>
      <c r="F826" s="273" t="str">
        <f t="shared" si="39"/>
        <v>否</v>
      </c>
      <c r="G826" s="152" t="str">
        <f t="shared" si="40"/>
        <v>项</v>
      </c>
    </row>
    <row r="827" ht="36" customHeight="1" spans="1:7">
      <c r="A827" s="442">
        <v>2120103</v>
      </c>
      <c r="B827" s="302" t="s">
        <v>141</v>
      </c>
      <c r="C827" s="344">
        <v>0</v>
      </c>
      <c r="D827" s="344">
        <v>0</v>
      </c>
      <c r="E827" s="306" t="str">
        <f t="shared" si="38"/>
        <v/>
      </c>
      <c r="F827" s="273" t="str">
        <f t="shared" si="39"/>
        <v>否</v>
      </c>
      <c r="G827" s="152" t="str">
        <f t="shared" si="40"/>
        <v>项</v>
      </c>
    </row>
    <row r="828" ht="36" customHeight="1" spans="1:7">
      <c r="A828" s="442">
        <v>2120104</v>
      </c>
      <c r="B828" s="302" t="s">
        <v>746</v>
      </c>
      <c r="C828" s="344">
        <v>406</v>
      </c>
      <c r="D828" s="344">
        <v>0</v>
      </c>
      <c r="E828" s="306">
        <f t="shared" si="38"/>
        <v>-1</v>
      </c>
      <c r="F828" s="273" t="str">
        <f t="shared" si="39"/>
        <v>是</v>
      </c>
      <c r="G828" s="152" t="str">
        <f t="shared" si="40"/>
        <v>项</v>
      </c>
    </row>
    <row r="829" ht="36" customHeight="1" spans="1:7">
      <c r="A829" s="442">
        <v>2120105</v>
      </c>
      <c r="B829" s="302" t="s">
        <v>747</v>
      </c>
      <c r="C829" s="344">
        <v>0</v>
      </c>
      <c r="D829" s="344">
        <v>0</v>
      </c>
      <c r="E829" s="306" t="str">
        <f t="shared" si="38"/>
        <v/>
      </c>
      <c r="F829" s="273" t="str">
        <f t="shared" si="39"/>
        <v>否</v>
      </c>
      <c r="G829" s="152" t="str">
        <f t="shared" si="40"/>
        <v>项</v>
      </c>
    </row>
    <row r="830" ht="36" customHeight="1" spans="1:7">
      <c r="A830" s="442">
        <v>2120106</v>
      </c>
      <c r="B830" s="302" t="s">
        <v>748</v>
      </c>
      <c r="C830" s="344">
        <v>0</v>
      </c>
      <c r="D830" s="344">
        <v>0</v>
      </c>
      <c r="E830" s="306" t="str">
        <f t="shared" ref="E830:E893" si="41">IF(C830&gt;0,D830/C830-1,IF(C830&lt;0,-(D830/C830-1),""))</f>
        <v/>
      </c>
      <c r="F830" s="273" t="str">
        <f t="shared" si="39"/>
        <v>否</v>
      </c>
      <c r="G830" s="152" t="str">
        <f t="shared" si="40"/>
        <v>项</v>
      </c>
    </row>
    <row r="831" ht="36" customHeight="1" spans="1:7">
      <c r="A831" s="442">
        <v>2120107</v>
      </c>
      <c r="B831" s="302" t="s">
        <v>749</v>
      </c>
      <c r="C831" s="344">
        <v>0</v>
      </c>
      <c r="D831" s="344">
        <v>0</v>
      </c>
      <c r="E831" s="306" t="str">
        <f t="shared" si="41"/>
        <v/>
      </c>
      <c r="F831" s="273" t="str">
        <f t="shared" si="39"/>
        <v>否</v>
      </c>
      <c r="G831" s="152" t="str">
        <f t="shared" si="40"/>
        <v>项</v>
      </c>
    </row>
    <row r="832" ht="36" customHeight="1" spans="1:7">
      <c r="A832" s="442">
        <v>2120109</v>
      </c>
      <c r="B832" s="302" t="s">
        <v>750</v>
      </c>
      <c r="C832" s="344">
        <v>0</v>
      </c>
      <c r="D832" s="344">
        <v>0</v>
      </c>
      <c r="E832" s="306" t="str">
        <f t="shared" si="41"/>
        <v/>
      </c>
      <c r="F832" s="273" t="str">
        <f t="shared" si="39"/>
        <v>否</v>
      </c>
      <c r="G832" s="152" t="str">
        <f t="shared" si="40"/>
        <v>项</v>
      </c>
    </row>
    <row r="833" ht="36" customHeight="1" spans="1:7">
      <c r="A833" s="442">
        <v>2120110</v>
      </c>
      <c r="B833" s="302" t="s">
        <v>751</v>
      </c>
      <c r="C833" s="344">
        <v>0</v>
      </c>
      <c r="D833" s="344">
        <v>0</v>
      </c>
      <c r="E833" s="306" t="str">
        <f t="shared" si="41"/>
        <v/>
      </c>
      <c r="F833" s="273" t="str">
        <f t="shared" si="39"/>
        <v>否</v>
      </c>
      <c r="G833" s="152" t="str">
        <f t="shared" si="40"/>
        <v>项</v>
      </c>
    </row>
    <row r="834" ht="36" customHeight="1" spans="1:7">
      <c r="A834" s="442">
        <v>2120199</v>
      </c>
      <c r="B834" s="302" t="s">
        <v>752</v>
      </c>
      <c r="C834" s="344">
        <v>0</v>
      </c>
      <c r="D834" s="344">
        <v>0</v>
      </c>
      <c r="E834" s="306" t="str">
        <f t="shared" si="41"/>
        <v/>
      </c>
      <c r="F834" s="273" t="str">
        <f t="shared" si="39"/>
        <v>否</v>
      </c>
      <c r="G834" s="152" t="str">
        <f t="shared" si="40"/>
        <v>项</v>
      </c>
    </row>
    <row r="835" ht="36" customHeight="1" spans="1:7">
      <c r="A835" s="441">
        <v>21202</v>
      </c>
      <c r="B835" s="298" t="s">
        <v>753</v>
      </c>
      <c r="C835" s="340">
        <v>396</v>
      </c>
      <c r="D835" s="340">
        <v>0</v>
      </c>
      <c r="E835" s="311">
        <f t="shared" si="41"/>
        <v>-1</v>
      </c>
      <c r="F835" s="273" t="str">
        <f t="shared" si="39"/>
        <v>是</v>
      </c>
      <c r="G835" s="152" t="str">
        <f t="shared" si="40"/>
        <v>款</v>
      </c>
    </row>
    <row r="836" ht="36" customHeight="1" spans="1:7">
      <c r="A836" s="445">
        <v>2120201</v>
      </c>
      <c r="B836" s="454" t="s">
        <v>754</v>
      </c>
      <c r="C836" s="344">
        <v>396</v>
      </c>
      <c r="D836" s="344">
        <v>0</v>
      </c>
      <c r="E836" s="306">
        <f t="shared" si="41"/>
        <v>-1</v>
      </c>
      <c r="F836" s="273" t="str">
        <f t="shared" ref="F836:F899" si="42">IF(LEN(A836)=3,"是",IF(B836&lt;&gt;"",IF(SUM(C836:D836)&lt;&gt;0,"是","否"),"是"))</f>
        <v>是</v>
      </c>
      <c r="G836" s="152" t="str">
        <f t="shared" ref="G836:G899" si="43">IF(LEN(A836)=3,"类",IF(LEN(A836)=5,"款","项"))</f>
        <v>项</v>
      </c>
    </row>
    <row r="837" ht="36" customHeight="1" spans="1:7">
      <c r="A837" s="441">
        <v>21203</v>
      </c>
      <c r="B837" s="298" t="s">
        <v>755</v>
      </c>
      <c r="C837" s="340">
        <v>0</v>
      </c>
      <c r="D837" s="340">
        <v>804</v>
      </c>
      <c r="E837" s="311" t="str">
        <f t="shared" si="41"/>
        <v/>
      </c>
      <c r="F837" s="273" t="str">
        <f t="shared" si="42"/>
        <v>是</v>
      </c>
      <c r="G837" s="152" t="str">
        <f t="shared" si="43"/>
        <v>款</v>
      </c>
    </row>
    <row r="838" ht="36" customHeight="1" spans="1:7">
      <c r="A838" s="442">
        <v>2120303</v>
      </c>
      <c r="B838" s="302" t="s">
        <v>756</v>
      </c>
      <c r="C838" s="344">
        <v>0</v>
      </c>
      <c r="D838" s="344">
        <v>0</v>
      </c>
      <c r="E838" s="306" t="str">
        <f t="shared" si="41"/>
        <v/>
      </c>
      <c r="F838" s="273" t="str">
        <f t="shared" si="42"/>
        <v>否</v>
      </c>
      <c r="G838" s="152" t="str">
        <f t="shared" si="43"/>
        <v>项</v>
      </c>
    </row>
    <row r="839" ht="36" customHeight="1" spans="1:7">
      <c r="A839" s="442">
        <v>2120399</v>
      </c>
      <c r="B839" s="302" t="s">
        <v>757</v>
      </c>
      <c r="C839" s="344">
        <v>0</v>
      </c>
      <c r="D839" s="344">
        <v>804</v>
      </c>
      <c r="E839" s="306" t="str">
        <f t="shared" si="41"/>
        <v/>
      </c>
      <c r="F839" s="273" t="str">
        <f t="shared" si="42"/>
        <v>是</v>
      </c>
      <c r="G839" s="152" t="str">
        <f t="shared" si="43"/>
        <v>项</v>
      </c>
    </row>
    <row r="840" ht="36" customHeight="1" spans="1:7">
      <c r="A840" s="441">
        <v>21205</v>
      </c>
      <c r="B840" s="298" t="s">
        <v>758</v>
      </c>
      <c r="C840" s="340">
        <v>628</v>
      </c>
      <c r="D840" s="340">
        <v>0</v>
      </c>
      <c r="E840" s="311">
        <f t="shared" si="41"/>
        <v>-1</v>
      </c>
      <c r="F840" s="273" t="str">
        <f t="shared" si="42"/>
        <v>是</v>
      </c>
      <c r="G840" s="152" t="str">
        <f t="shared" si="43"/>
        <v>款</v>
      </c>
    </row>
    <row r="841" ht="36" customHeight="1" spans="1:7">
      <c r="A841" s="445">
        <v>2120501</v>
      </c>
      <c r="B841" s="454" t="s">
        <v>759</v>
      </c>
      <c r="C841" s="344">
        <v>628</v>
      </c>
      <c r="D841" s="344">
        <v>0</v>
      </c>
      <c r="E841" s="306">
        <f t="shared" si="41"/>
        <v>-1</v>
      </c>
      <c r="F841" s="273" t="str">
        <f t="shared" si="42"/>
        <v>是</v>
      </c>
      <c r="G841" s="152" t="str">
        <f t="shared" si="43"/>
        <v>项</v>
      </c>
    </row>
    <row r="842" ht="36" customHeight="1" spans="1:7">
      <c r="A842" s="441">
        <v>21206</v>
      </c>
      <c r="B842" s="298" t="s">
        <v>760</v>
      </c>
      <c r="C842" s="340">
        <v>144</v>
      </c>
      <c r="D842" s="340">
        <v>214</v>
      </c>
      <c r="E842" s="311">
        <f t="shared" si="41"/>
        <v>0.486</v>
      </c>
      <c r="F842" s="273" t="str">
        <f t="shared" si="42"/>
        <v>是</v>
      </c>
      <c r="G842" s="152" t="str">
        <f t="shared" si="43"/>
        <v>款</v>
      </c>
    </row>
    <row r="843" ht="36" customHeight="1" spans="1:7">
      <c r="A843" s="445">
        <v>2120601</v>
      </c>
      <c r="B843" s="454" t="s">
        <v>761</v>
      </c>
      <c r="C843" s="344">
        <v>144</v>
      </c>
      <c r="D843" s="344">
        <v>214</v>
      </c>
      <c r="E843" s="306">
        <f t="shared" si="41"/>
        <v>0.486</v>
      </c>
      <c r="F843" s="273" t="str">
        <f t="shared" si="42"/>
        <v>是</v>
      </c>
      <c r="G843" s="152" t="str">
        <f t="shared" si="43"/>
        <v>项</v>
      </c>
    </row>
    <row r="844" ht="36" customHeight="1" spans="1:7">
      <c r="A844" s="441">
        <v>21299</v>
      </c>
      <c r="B844" s="298" t="s">
        <v>762</v>
      </c>
      <c r="C844" s="340">
        <v>0</v>
      </c>
      <c r="D844" s="340">
        <v>0</v>
      </c>
      <c r="E844" s="311" t="str">
        <f t="shared" si="41"/>
        <v/>
      </c>
      <c r="F844" s="273" t="str">
        <f t="shared" si="42"/>
        <v>否</v>
      </c>
      <c r="G844" s="152" t="str">
        <f t="shared" si="43"/>
        <v>款</v>
      </c>
    </row>
    <row r="845" ht="36" customHeight="1" spans="1:7">
      <c r="A845" s="445">
        <v>2129999</v>
      </c>
      <c r="B845" s="454" t="s">
        <v>763</v>
      </c>
      <c r="C845" s="344">
        <v>0</v>
      </c>
      <c r="D845" s="344">
        <v>0</v>
      </c>
      <c r="E845" s="306" t="str">
        <f t="shared" si="41"/>
        <v/>
      </c>
      <c r="F845" s="273" t="str">
        <f t="shared" si="42"/>
        <v>否</v>
      </c>
      <c r="G845" s="152" t="str">
        <f t="shared" si="43"/>
        <v>项</v>
      </c>
    </row>
    <row r="846" ht="36" customHeight="1" spans="1:7">
      <c r="A846" s="446" t="s">
        <v>764</v>
      </c>
      <c r="B846" s="447" t="s">
        <v>279</v>
      </c>
      <c r="C846" s="448">
        <v>0</v>
      </c>
      <c r="D846" s="448">
        <v>0</v>
      </c>
      <c r="E846" s="306" t="str">
        <f t="shared" si="41"/>
        <v/>
      </c>
      <c r="F846" s="273" t="str">
        <f t="shared" si="42"/>
        <v>否</v>
      </c>
      <c r="G846" s="152" t="str">
        <f t="shared" si="43"/>
        <v>项</v>
      </c>
    </row>
    <row r="847" ht="36" customHeight="1" spans="1:7">
      <c r="A847" s="441">
        <v>213</v>
      </c>
      <c r="B847" s="298" t="s">
        <v>93</v>
      </c>
      <c r="C847" s="340">
        <v>9931</v>
      </c>
      <c r="D847" s="340">
        <v>10679</v>
      </c>
      <c r="E847" s="311">
        <f t="shared" si="41"/>
        <v>0.075</v>
      </c>
      <c r="F847" s="273" t="str">
        <f t="shared" si="42"/>
        <v>是</v>
      </c>
      <c r="G847" s="152" t="str">
        <f t="shared" si="43"/>
        <v>类</v>
      </c>
    </row>
    <row r="848" ht="36" customHeight="1" spans="1:7">
      <c r="A848" s="441">
        <v>21301</v>
      </c>
      <c r="B848" s="298" t="s">
        <v>765</v>
      </c>
      <c r="C848" s="340">
        <v>4023</v>
      </c>
      <c r="D848" s="340">
        <v>4458</v>
      </c>
      <c r="E848" s="311">
        <f t="shared" si="41"/>
        <v>0.108</v>
      </c>
      <c r="F848" s="273" t="str">
        <f t="shared" si="42"/>
        <v>是</v>
      </c>
      <c r="G848" s="152" t="str">
        <f t="shared" si="43"/>
        <v>款</v>
      </c>
    </row>
    <row r="849" ht="36" customHeight="1" spans="1:7">
      <c r="A849" s="442">
        <v>2130101</v>
      </c>
      <c r="B849" s="302" t="s">
        <v>139</v>
      </c>
      <c r="C849" s="344">
        <v>199</v>
      </c>
      <c r="D849" s="344">
        <v>237</v>
      </c>
      <c r="E849" s="306">
        <f t="shared" si="41"/>
        <v>0.191</v>
      </c>
      <c r="F849" s="273" t="str">
        <f t="shared" si="42"/>
        <v>是</v>
      </c>
      <c r="G849" s="152" t="str">
        <f t="shared" si="43"/>
        <v>项</v>
      </c>
    </row>
    <row r="850" ht="36" customHeight="1" spans="1:7">
      <c r="A850" s="442">
        <v>2130102</v>
      </c>
      <c r="B850" s="302" t="s">
        <v>140</v>
      </c>
      <c r="C850" s="344">
        <v>0</v>
      </c>
      <c r="D850" s="344">
        <v>0</v>
      </c>
      <c r="E850" s="306" t="str">
        <f t="shared" si="41"/>
        <v/>
      </c>
      <c r="F850" s="273" t="str">
        <f t="shared" si="42"/>
        <v>否</v>
      </c>
      <c r="G850" s="152" t="str">
        <f t="shared" si="43"/>
        <v>项</v>
      </c>
    </row>
    <row r="851" ht="36" customHeight="1" spans="1:7">
      <c r="A851" s="442">
        <v>2130103</v>
      </c>
      <c r="B851" s="302" t="s">
        <v>141</v>
      </c>
      <c r="C851" s="344">
        <v>0</v>
      </c>
      <c r="D851" s="344">
        <v>0</v>
      </c>
      <c r="E851" s="306" t="str">
        <f t="shared" si="41"/>
        <v/>
      </c>
      <c r="F851" s="273" t="str">
        <f t="shared" si="42"/>
        <v>否</v>
      </c>
      <c r="G851" s="152" t="str">
        <f t="shared" si="43"/>
        <v>项</v>
      </c>
    </row>
    <row r="852" ht="36" customHeight="1" spans="1:7">
      <c r="A852" s="442">
        <v>2130104</v>
      </c>
      <c r="B852" s="302" t="s">
        <v>148</v>
      </c>
      <c r="C852" s="344">
        <v>3823</v>
      </c>
      <c r="D852" s="344">
        <v>4220</v>
      </c>
      <c r="E852" s="306">
        <f t="shared" si="41"/>
        <v>0.104</v>
      </c>
      <c r="F852" s="273" t="str">
        <f t="shared" si="42"/>
        <v>是</v>
      </c>
      <c r="G852" s="152" t="str">
        <f t="shared" si="43"/>
        <v>项</v>
      </c>
    </row>
    <row r="853" ht="36" customHeight="1" spans="1:7">
      <c r="A853" s="442">
        <v>2130105</v>
      </c>
      <c r="B853" s="302" t="s">
        <v>766</v>
      </c>
      <c r="C853" s="344">
        <v>0</v>
      </c>
      <c r="D853" s="344">
        <v>0</v>
      </c>
      <c r="E853" s="306" t="str">
        <f t="shared" si="41"/>
        <v/>
      </c>
      <c r="F853" s="273" t="str">
        <f t="shared" si="42"/>
        <v>否</v>
      </c>
      <c r="G853" s="152" t="str">
        <f t="shared" si="43"/>
        <v>项</v>
      </c>
    </row>
    <row r="854" ht="36" customHeight="1" spans="1:7">
      <c r="A854" s="442">
        <v>2130106</v>
      </c>
      <c r="B854" s="302" t="s">
        <v>767</v>
      </c>
      <c r="C854" s="344">
        <v>0</v>
      </c>
      <c r="D854" s="344">
        <v>0</v>
      </c>
      <c r="E854" s="306" t="str">
        <f t="shared" si="41"/>
        <v/>
      </c>
      <c r="F854" s="273" t="str">
        <f t="shared" si="42"/>
        <v>否</v>
      </c>
      <c r="G854" s="152" t="str">
        <f t="shared" si="43"/>
        <v>项</v>
      </c>
    </row>
    <row r="855" ht="36" customHeight="1" spans="1:7">
      <c r="A855" s="442">
        <v>2130108</v>
      </c>
      <c r="B855" s="302" t="s">
        <v>768</v>
      </c>
      <c r="C855" s="344">
        <v>0</v>
      </c>
      <c r="D855" s="344">
        <v>0</v>
      </c>
      <c r="E855" s="306" t="str">
        <f t="shared" si="41"/>
        <v/>
      </c>
      <c r="F855" s="273" t="str">
        <f t="shared" si="42"/>
        <v>否</v>
      </c>
      <c r="G855" s="152" t="str">
        <f t="shared" si="43"/>
        <v>项</v>
      </c>
    </row>
    <row r="856" ht="36" customHeight="1" spans="1:7">
      <c r="A856" s="442">
        <v>2130109</v>
      </c>
      <c r="B856" s="302" t="s">
        <v>769</v>
      </c>
      <c r="C856" s="344">
        <v>0</v>
      </c>
      <c r="D856" s="344">
        <v>0</v>
      </c>
      <c r="E856" s="306" t="str">
        <f t="shared" si="41"/>
        <v/>
      </c>
      <c r="F856" s="273" t="str">
        <f t="shared" si="42"/>
        <v>否</v>
      </c>
      <c r="G856" s="152" t="str">
        <f t="shared" si="43"/>
        <v>项</v>
      </c>
    </row>
    <row r="857" ht="36" customHeight="1" spans="1:7">
      <c r="A857" s="442">
        <v>2130110</v>
      </c>
      <c r="B857" s="302" t="s">
        <v>770</v>
      </c>
      <c r="C857" s="344">
        <v>0</v>
      </c>
      <c r="D857" s="344">
        <v>0</v>
      </c>
      <c r="E857" s="306" t="str">
        <f t="shared" si="41"/>
        <v/>
      </c>
      <c r="F857" s="273" t="str">
        <f t="shared" si="42"/>
        <v>否</v>
      </c>
      <c r="G857" s="152" t="str">
        <f t="shared" si="43"/>
        <v>项</v>
      </c>
    </row>
    <row r="858" ht="36" customHeight="1" spans="1:7">
      <c r="A858" s="442">
        <v>2130111</v>
      </c>
      <c r="B858" s="302" t="s">
        <v>771</v>
      </c>
      <c r="C858" s="344">
        <v>0</v>
      </c>
      <c r="D858" s="344">
        <v>0</v>
      </c>
      <c r="E858" s="306" t="str">
        <f t="shared" si="41"/>
        <v/>
      </c>
      <c r="F858" s="273" t="str">
        <f t="shared" si="42"/>
        <v>否</v>
      </c>
      <c r="G858" s="152" t="str">
        <f t="shared" si="43"/>
        <v>项</v>
      </c>
    </row>
    <row r="859" ht="36" customHeight="1" spans="1:7">
      <c r="A859" s="442">
        <v>2130112</v>
      </c>
      <c r="B859" s="302" t="s">
        <v>772</v>
      </c>
      <c r="C859" s="344">
        <v>0</v>
      </c>
      <c r="D859" s="344">
        <v>0</v>
      </c>
      <c r="E859" s="306" t="str">
        <f t="shared" si="41"/>
        <v/>
      </c>
      <c r="F859" s="273" t="str">
        <f t="shared" si="42"/>
        <v>否</v>
      </c>
      <c r="G859" s="152" t="str">
        <f t="shared" si="43"/>
        <v>项</v>
      </c>
    </row>
    <row r="860" ht="36" customHeight="1" spans="1:7">
      <c r="A860" s="442">
        <v>2130114</v>
      </c>
      <c r="B860" s="302" t="s">
        <v>773</v>
      </c>
      <c r="C860" s="344">
        <v>0</v>
      </c>
      <c r="D860" s="344">
        <v>0</v>
      </c>
      <c r="E860" s="306" t="str">
        <f t="shared" si="41"/>
        <v/>
      </c>
      <c r="F860" s="273" t="str">
        <f t="shared" si="42"/>
        <v>否</v>
      </c>
      <c r="G860" s="152" t="str">
        <f t="shared" si="43"/>
        <v>项</v>
      </c>
    </row>
    <row r="861" ht="36" customHeight="1" spans="1:7">
      <c r="A861" s="442">
        <v>2130119</v>
      </c>
      <c r="B861" s="302" t="s">
        <v>774</v>
      </c>
      <c r="C861" s="344">
        <v>0</v>
      </c>
      <c r="D861" s="344">
        <v>0</v>
      </c>
      <c r="E861" s="306" t="str">
        <f t="shared" si="41"/>
        <v/>
      </c>
      <c r="F861" s="273" t="str">
        <f t="shared" si="42"/>
        <v>否</v>
      </c>
      <c r="G861" s="152" t="str">
        <f t="shared" si="43"/>
        <v>项</v>
      </c>
    </row>
    <row r="862" ht="36" customHeight="1" spans="1:7">
      <c r="A862" s="442">
        <v>2130120</v>
      </c>
      <c r="B862" s="302" t="s">
        <v>775</v>
      </c>
      <c r="C862" s="344">
        <v>0</v>
      </c>
      <c r="D862" s="344">
        <v>0</v>
      </c>
      <c r="E862" s="306" t="str">
        <f t="shared" si="41"/>
        <v/>
      </c>
      <c r="F862" s="273" t="str">
        <f t="shared" si="42"/>
        <v>否</v>
      </c>
      <c r="G862" s="152" t="str">
        <f t="shared" si="43"/>
        <v>项</v>
      </c>
    </row>
    <row r="863" ht="36" customHeight="1" spans="1:7">
      <c r="A863" s="442">
        <v>2130121</v>
      </c>
      <c r="B863" s="302" t="s">
        <v>776</v>
      </c>
      <c r="C863" s="344">
        <v>0</v>
      </c>
      <c r="D863" s="344">
        <v>0</v>
      </c>
      <c r="E863" s="306" t="str">
        <f t="shared" si="41"/>
        <v/>
      </c>
      <c r="F863" s="273" t="str">
        <f t="shared" si="42"/>
        <v>否</v>
      </c>
      <c r="G863" s="152" t="str">
        <f t="shared" si="43"/>
        <v>项</v>
      </c>
    </row>
    <row r="864" ht="36" customHeight="1" spans="1:7">
      <c r="A864" s="442">
        <v>2130122</v>
      </c>
      <c r="B864" s="302" t="s">
        <v>777</v>
      </c>
      <c r="C864" s="344">
        <v>0</v>
      </c>
      <c r="D864" s="344">
        <v>0</v>
      </c>
      <c r="E864" s="306" t="str">
        <f t="shared" si="41"/>
        <v/>
      </c>
      <c r="F864" s="273" t="str">
        <f t="shared" si="42"/>
        <v>否</v>
      </c>
      <c r="G864" s="152" t="str">
        <f t="shared" si="43"/>
        <v>项</v>
      </c>
    </row>
    <row r="865" ht="36" customHeight="1" spans="1:7">
      <c r="A865" s="442">
        <v>2130124</v>
      </c>
      <c r="B865" s="302" t="s">
        <v>778</v>
      </c>
      <c r="C865" s="344">
        <v>1</v>
      </c>
      <c r="D865" s="344">
        <v>1</v>
      </c>
      <c r="E865" s="306">
        <f t="shared" si="41"/>
        <v>0</v>
      </c>
      <c r="F865" s="273" t="str">
        <f t="shared" si="42"/>
        <v>是</v>
      </c>
      <c r="G865" s="152" t="str">
        <f t="shared" si="43"/>
        <v>项</v>
      </c>
    </row>
    <row r="866" ht="36" customHeight="1" spans="1:7">
      <c r="A866" s="442">
        <v>2130125</v>
      </c>
      <c r="B866" s="302" t="s">
        <v>779</v>
      </c>
      <c r="C866" s="344">
        <v>0</v>
      </c>
      <c r="D866" s="344">
        <v>0</v>
      </c>
      <c r="E866" s="306" t="str">
        <f t="shared" si="41"/>
        <v/>
      </c>
      <c r="F866" s="273" t="str">
        <f t="shared" si="42"/>
        <v>否</v>
      </c>
      <c r="G866" s="152" t="str">
        <f t="shared" si="43"/>
        <v>项</v>
      </c>
    </row>
    <row r="867" ht="36" customHeight="1" spans="1:7">
      <c r="A867" s="442">
        <v>2130126</v>
      </c>
      <c r="B867" s="302" t="s">
        <v>780</v>
      </c>
      <c r="C867" s="344">
        <v>0</v>
      </c>
      <c r="D867" s="344">
        <v>0</v>
      </c>
      <c r="E867" s="306" t="str">
        <f t="shared" si="41"/>
        <v/>
      </c>
      <c r="F867" s="273" t="str">
        <f t="shared" si="42"/>
        <v>否</v>
      </c>
      <c r="G867" s="152" t="str">
        <f t="shared" si="43"/>
        <v>项</v>
      </c>
    </row>
    <row r="868" ht="36" customHeight="1" spans="1:7">
      <c r="A868" s="442">
        <v>2130135</v>
      </c>
      <c r="B868" s="302" t="s">
        <v>781</v>
      </c>
      <c r="C868" s="344">
        <v>0</v>
      </c>
      <c r="D868" s="344">
        <v>0</v>
      </c>
      <c r="E868" s="306" t="str">
        <f t="shared" si="41"/>
        <v/>
      </c>
      <c r="F868" s="273" t="str">
        <f t="shared" si="42"/>
        <v>否</v>
      </c>
      <c r="G868" s="152" t="str">
        <f t="shared" si="43"/>
        <v>项</v>
      </c>
    </row>
    <row r="869" ht="36" customHeight="1" spans="1:7">
      <c r="A869" s="442">
        <v>2130142</v>
      </c>
      <c r="B869" s="302" t="s">
        <v>782</v>
      </c>
      <c r="C869" s="344">
        <v>0</v>
      </c>
      <c r="D869" s="344">
        <v>0</v>
      </c>
      <c r="E869" s="306" t="str">
        <f t="shared" si="41"/>
        <v/>
      </c>
      <c r="F869" s="273" t="str">
        <f t="shared" si="42"/>
        <v>否</v>
      </c>
      <c r="G869" s="152" t="str">
        <f t="shared" si="43"/>
        <v>项</v>
      </c>
    </row>
    <row r="870" ht="36" customHeight="1" spans="1:7">
      <c r="A870" s="442">
        <v>2130148</v>
      </c>
      <c r="B870" s="302" t="s">
        <v>783</v>
      </c>
      <c r="C870" s="344">
        <v>0</v>
      </c>
      <c r="D870" s="344">
        <v>0</v>
      </c>
      <c r="E870" s="306" t="str">
        <f t="shared" si="41"/>
        <v/>
      </c>
      <c r="F870" s="273" t="str">
        <f t="shared" si="42"/>
        <v>否</v>
      </c>
      <c r="G870" s="152" t="str">
        <f t="shared" si="43"/>
        <v>项</v>
      </c>
    </row>
    <row r="871" ht="36" customHeight="1" spans="1:7">
      <c r="A871" s="442">
        <v>2130152</v>
      </c>
      <c r="B871" s="302" t="s">
        <v>784</v>
      </c>
      <c r="C871" s="344">
        <v>0</v>
      </c>
      <c r="D871" s="344">
        <v>0</v>
      </c>
      <c r="E871" s="306" t="str">
        <f t="shared" si="41"/>
        <v/>
      </c>
      <c r="F871" s="273" t="str">
        <f t="shared" si="42"/>
        <v>否</v>
      </c>
      <c r="G871" s="152" t="str">
        <f t="shared" si="43"/>
        <v>项</v>
      </c>
    </row>
    <row r="872" ht="36" customHeight="1" spans="1:7">
      <c r="A872" s="442">
        <v>2130153</v>
      </c>
      <c r="B872" s="302" t="s">
        <v>785</v>
      </c>
      <c r="C872" s="344">
        <v>0</v>
      </c>
      <c r="D872" s="344">
        <v>0</v>
      </c>
      <c r="E872" s="306" t="str">
        <f t="shared" si="41"/>
        <v/>
      </c>
      <c r="F872" s="273" t="str">
        <f t="shared" si="42"/>
        <v>否</v>
      </c>
      <c r="G872" s="152" t="str">
        <f t="shared" si="43"/>
        <v>项</v>
      </c>
    </row>
    <row r="873" ht="36" customHeight="1" spans="1:7">
      <c r="A873" s="442">
        <v>2130199</v>
      </c>
      <c r="B873" s="302" t="s">
        <v>786</v>
      </c>
      <c r="C873" s="344">
        <v>0</v>
      </c>
      <c r="D873" s="344">
        <v>0</v>
      </c>
      <c r="E873" s="306" t="str">
        <f t="shared" si="41"/>
        <v/>
      </c>
      <c r="F873" s="273" t="str">
        <f t="shared" si="42"/>
        <v>否</v>
      </c>
      <c r="G873" s="152" t="str">
        <f t="shared" si="43"/>
        <v>项</v>
      </c>
    </row>
    <row r="874" ht="36" customHeight="1" spans="1:7">
      <c r="A874" s="441">
        <v>21302</v>
      </c>
      <c r="B874" s="298" t="s">
        <v>787</v>
      </c>
      <c r="C874" s="340">
        <v>933</v>
      </c>
      <c r="D874" s="340">
        <v>1073</v>
      </c>
      <c r="E874" s="311">
        <f t="shared" si="41"/>
        <v>0.15</v>
      </c>
      <c r="F874" s="273" t="str">
        <f t="shared" si="42"/>
        <v>是</v>
      </c>
      <c r="G874" s="152" t="str">
        <f t="shared" si="43"/>
        <v>款</v>
      </c>
    </row>
    <row r="875" ht="36" customHeight="1" spans="1:7">
      <c r="A875" s="442">
        <v>2130201</v>
      </c>
      <c r="B875" s="302" t="s">
        <v>139</v>
      </c>
      <c r="C875" s="344">
        <v>754</v>
      </c>
      <c r="D875" s="344">
        <v>675</v>
      </c>
      <c r="E875" s="306">
        <f t="shared" si="41"/>
        <v>-0.105</v>
      </c>
      <c r="F875" s="273" t="str">
        <f t="shared" si="42"/>
        <v>是</v>
      </c>
      <c r="G875" s="152" t="str">
        <f t="shared" si="43"/>
        <v>项</v>
      </c>
    </row>
    <row r="876" ht="36" customHeight="1" spans="1:7">
      <c r="A876" s="442">
        <v>2130202</v>
      </c>
      <c r="B876" s="302" t="s">
        <v>140</v>
      </c>
      <c r="C876" s="344">
        <v>0</v>
      </c>
      <c r="D876" s="344">
        <v>0</v>
      </c>
      <c r="E876" s="306" t="str">
        <f t="shared" si="41"/>
        <v/>
      </c>
      <c r="F876" s="273" t="str">
        <f t="shared" si="42"/>
        <v>否</v>
      </c>
      <c r="G876" s="152" t="str">
        <f t="shared" si="43"/>
        <v>项</v>
      </c>
    </row>
    <row r="877" ht="36" customHeight="1" spans="1:7">
      <c r="A877" s="442">
        <v>2130203</v>
      </c>
      <c r="B877" s="302" t="s">
        <v>141</v>
      </c>
      <c r="C877" s="344">
        <v>0</v>
      </c>
      <c r="D877" s="344">
        <v>0</v>
      </c>
      <c r="E877" s="306" t="str">
        <f t="shared" si="41"/>
        <v/>
      </c>
      <c r="F877" s="273" t="str">
        <f t="shared" si="42"/>
        <v>否</v>
      </c>
      <c r="G877" s="152" t="str">
        <f t="shared" si="43"/>
        <v>项</v>
      </c>
    </row>
    <row r="878" ht="36" customHeight="1" spans="1:7">
      <c r="A878" s="442">
        <v>2130204</v>
      </c>
      <c r="B878" s="302" t="s">
        <v>788</v>
      </c>
      <c r="C878" s="344">
        <v>179</v>
      </c>
      <c r="D878" s="344">
        <v>199</v>
      </c>
      <c r="E878" s="306">
        <f t="shared" si="41"/>
        <v>0.112</v>
      </c>
      <c r="F878" s="273" t="str">
        <f t="shared" si="42"/>
        <v>是</v>
      </c>
      <c r="G878" s="152" t="str">
        <f t="shared" si="43"/>
        <v>项</v>
      </c>
    </row>
    <row r="879" ht="36" customHeight="1" spans="1:7">
      <c r="A879" s="442">
        <v>2130205</v>
      </c>
      <c r="B879" s="302" t="s">
        <v>789</v>
      </c>
      <c r="C879" s="344">
        <v>0</v>
      </c>
      <c r="D879" s="344">
        <v>0</v>
      </c>
      <c r="E879" s="306" t="str">
        <f t="shared" si="41"/>
        <v/>
      </c>
      <c r="F879" s="273" t="str">
        <f t="shared" si="42"/>
        <v>否</v>
      </c>
      <c r="G879" s="152" t="str">
        <f t="shared" si="43"/>
        <v>项</v>
      </c>
    </row>
    <row r="880" ht="36" customHeight="1" spans="1:7">
      <c r="A880" s="442">
        <v>2130206</v>
      </c>
      <c r="B880" s="302" t="s">
        <v>790</v>
      </c>
      <c r="C880" s="344">
        <v>0</v>
      </c>
      <c r="D880" s="344">
        <v>0</v>
      </c>
      <c r="E880" s="306" t="str">
        <f t="shared" si="41"/>
        <v/>
      </c>
      <c r="F880" s="273" t="str">
        <f t="shared" si="42"/>
        <v>否</v>
      </c>
      <c r="G880" s="152" t="str">
        <f t="shared" si="43"/>
        <v>项</v>
      </c>
    </row>
    <row r="881" ht="36" customHeight="1" spans="1:7">
      <c r="A881" s="442">
        <v>2130207</v>
      </c>
      <c r="B881" s="302" t="s">
        <v>791</v>
      </c>
      <c r="C881" s="344">
        <v>0</v>
      </c>
      <c r="D881" s="344">
        <v>0</v>
      </c>
      <c r="E881" s="306" t="str">
        <f t="shared" si="41"/>
        <v/>
      </c>
      <c r="F881" s="273" t="str">
        <f t="shared" si="42"/>
        <v>否</v>
      </c>
      <c r="G881" s="152" t="str">
        <f t="shared" si="43"/>
        <v>项</v>
      </c>
    </row>
    <row r="882" ht="36" customHeight="1" spans="1:7">
      <c r="A882" s="442">
        <v>2130209</v>
      </c>
      <c r="B882" s="302" t="s">
        <v>792</v>
      </c>
      <c r="C882" s="344">
        <v>0</v>
      </c>
      <c r="D882" s="344">
        <v>0</v>
      </c>
      <c r="E882" s="306" t="str">
        <f t="shared" si="41"/>
        <v/>
      </c>
      <c r="F882" s="273" t="str">
        <f t="shared" si="42"/>
        <v>否</v>
      </c>
      <c r="G882" s="152" t="str">
        <f t="shared" si="43"/>
        <v>项</v>
      </c>
    </row>
    <row r="883" ht="36" customHeight="1" spans="1:7">
      <c r="A883" s="442">
        <v>2130210</v>
      </c>
      <c r="B883" s="302" t="s">
        <v>793</v>
      </c>
      <c r="C883" s="344">
        <v>0</v>
      </c>
      <c r="D883" s="344">
        <v>0</v>
      </c>
      <c r="E883" s="306" t="str">
        <f t="shared" si="41"/>
        <v/>
      </c>
      <c r="F883" s="273" t="str">
        <f t="shared" si="42"/>
        <v>否</v>
      </c>
      <c r="G883" s="152" t="str">
        <f t="shared" si="43"/>
        <v>项</v>
      </c>
    </row>
    <row r="884" ht="36" customHeight="1" spans="1:7">
      <c r="A884" s="442">
        <v>2130211</v>
      </c>
      <c r="B884" s="302" t="s">
        <v>794</v>
      </c>
      <c r="C884" s="344">
        <v>0</v>
      </c>
      <c r="D884" s="344">
        <v>0</v>
      </c>
      <c r="E884" s="306" t="str">
        <f t="shared" si="41"/>
        <v/>
      </c>
      <c r="F884" s="273" t="str">
        <f t="shared" si="42"/>
        <v>否</v>
      </c>
      <c r="G884" s="152" t="str">
        <f t="shared" si="43"/>
        <v>项</v>
      </c>
    </row>
    <row r="885" ht="36" customHeight="1" spans="1:7">
      <c r="A885" s="442">
        <v>2130212</v>
      </c>
      <c r="B885" s="302" t="s">
        <v>795</v>
      </c>
      <c r="C885" s="344">
        <v>0</v>
      </c>
      <c r="D885" s="344">
        <v>0</v>
      </c>
      <c r="E885" s="306" t="str">
        <f t="shared" si="41"/>
        <v/>
      </c>
      <c r="F885" s="273" t="str">
        <f t="shared" si="42"/>
        <v>否</v>
      </c>
      <c r="G885" s="152" t="str">
        <f t="shared" si="43"/>
        <v>项</v>
      </c>
    </row>
    <row r="886" ht="36" customHeight="1" spans="1:7">
      <c r="A886" s="442">
        <v>2130213</v>
      </c>
      <c r="B886" s="302" t="s">
        <v>796</v>
      </c>
      <c r="C886" s="344">
        <v>0</v>
      </c>
      <c r="D886" s="344">
        <v>0</v>
      </c>
      <c r="E886" s="306" t="str">
        <f t="shared" si="41"/>
        <v/>
      </c>
      <c r="F886" s="273" t="str">
        <f t="shared" si="42"/>
        <v>否</v>
      </c>
      <c r="G886" s="152" t="str">
        <f t="shared" si="43"/>
        <v>项</v>
      </c>
    </row>
    <row r="887" ht="36" customHeight="1" spans="1:7">
      <c r="A887" s="442">
        <v>2130217</v>
      </c>
      <c r="B887" s="302" t="s">
        <v>797</v>
      </c>
      <c r="C887" s="344">
        <v>0</v>
      </c>
      <c r="D887" s="344">
        <v>0</v>
      </c>
      <c r="E887" s="306" t="str">
        <f t="shared" si="41"/>
        <v/>
      </c>
      <c r="F887" s="273" t="str">
        <f t="shared" si="42"/>
        <v>否</v>
      </c>
      <c r="G887" s="152" t="str">
        <f t="shared" si="43"/>
        <v>项</v>
      </c>
    </row>
    <row r="888" ht="36" customHeight="1" spans="1:7">
      <c r="A888" s="442">
        <v>2130220</v>
      </c>
      <c r="B888" s="302" t="s">
        <v>798</v>
      </c>
      <c r="C888" s="344">
        <v>0</v>
      </c>
      <c r="D888" s="344">
        <v>0</v>
      </c>
      <c r="E888" s="306" t="str">
        <f t="shared" si="41"/>
        <v/>
      </c>
      <c r="F888" s="273" t="str">
        <f t="shared" si="42"/>
        <v>否</v>
      </c>
      <c r="G888" s="152" t="str">
        <f t="shared" si="43"/>
        <v>项</v>
      </c>
    </row>
    <row r="889" ht="36" customHeight="1" spans="1:7">
      <c r="A889" s="442">
        <v>2130221</v>
      </c>
      <c r="B889" s="302" t="s">
        <v>799</v>
      </c>
      <c r="C889" s="344">
        <v>0</v>
      </c>
      <c r="D889" s="344">
        <v>0</v>
      </c>
      <c r="E889" s="306" t="str">
        <f t="shared" si="41"/>
        <v/>
      </c>
      <c r="F889" s="273" t="str">
        <f t="shared" si="42"/>
        <v>否</v>
      </c>
      <c r="G889" s="152" t="str">
        <f t="shared" si="43"/>
        <v>项</v>
      </c>
    </row>
    <row r="890" ht="36" customHeight="1" spans="1:7">
      <c r="A890" s="442">
        <v>2130223</v>
      </c>
      <c r="B890" s="302" t="s">
        <v>800</v>
      </c>
      <c r="C890" s="344">
        <v>0</v>
      </c>
      <c r="D890" s="344">
        <v>0</v>
      </c>
      <c r="E890" s="306" t="str">
        <f t="shared" si="41"/>
        <v/>
      </c>
      <c r="F890" s="273" t="str">
        <f t="shared" si="42"/>
        <v>否</v>
      </c>
      <c r="G890" s="152" t="str">
        <f t="shared" si="43"/>
        <v>项</v>
      </c>
    </row>
    <row r="891" ht="36" customHeight="1" spans="1:7">
      <c r="A891" s="442">
        <v>2130226</v>
      </c>
      <c r="B891" s="302" t="s">
        <v>801</v>
      </c>
      <c r="C891" s="344">
        <v>0</v>
      </c>
      <c r="D891" s="344">
        <v>0</v>
      </c>
      <c r="E891" s="306" t="str">
        <f t="shared" si="41"/>
        <v/>
      </c>
      <c r="F891" s="273" t="str">
        <f t="shared" si="42"/>
        <v>否</v>
      </c>
      <c r="G891" s="152" t="str">
        <f t="shared" si="43"/>
        <v>项</v>
      </c>
    </row>
    <row r="892" ht="36" customHeight="1" spans="1:7">
      <c r="A892" s="442">
        <v>2130227</v>
      </c>
      <c r="B892" s="302" t="s">
        <v>802</v>
      </c>
      <c r="C892" s="344">
        <v>0</v>
      </c>
      <c r="D892" s="344">
        <v>0</v>
      </c>
      <c r="E892" s="306" t="str">
        <f t="shared" si="41"/>
        <v/>
      </c>
      <c r="F892" s="273" t="str">
        <f t="shared" si="42"/>
        <v>否</v>
      </c>
      <c r="G892" s="152" t="str">
        <f t="shared" si="43"/>
        <v>项</v>
      </c>
    </row>
    <row r="893" ht="36" customHeight="1" spans="1:7">
      <c r="A893" s="442">
        <v>2130232</v>
      </c>
      <c r="B893" s="302" t="s">
        <v>803</v>
      </c>
      <c r="C893" s="344">
        <v>0</v>
      </c>
      <c r="D893" s="344">
        <v>0</v>
      </c>
      <c r="E893" s="306" t="str">
        <f t="shared" si="41"/>
        <v/>
      </c>
      <c r="F893" s="273" t="str">
        <f t="shared" si="42"/>
        <v>否</v>
      </c>
      <c r="G893" s="152" t="str">
        <f t="shared" si="43"/>
        <v>项</v>
      </c>
    </row>
    <row r="894" ht="36" customHeight="1" spans="1:7">
      <c r="A894" s="442">
        <v>2130234</v>
      </c>
      <c r="B894" s="302" t="s">
        <v>804</v>
      </c>
      <c r="C894" s="344">
        <v>0</v>
      </c>
      <c r="D894" s="344">
        <v>199</v>
      </c>
      <c r="E894" s="306" t="str">
        <f t="shared" ref="E894:E957" si="44">IF(C894&gt;0,D894/C894-1,IF(C894&lt;0,-(D894/C894-1),""))</f>
        <v/>
      </c>
      <c r="F894" s="273" t="str">
        <f t="shared" si="42"/>
        <v>是</v>
      </c>
      <c r="G894" s="152" t="str">
        <f t="shared" si="43"/>
        <v>项</v>
      </c>
    </row>
    <row r="895" ht="36" customHeight="1" spans="1:7">
      <c r="A895" s="442">
        <v>2130235</v>
      </c>
      <c r="B895" s="302" t="s">
        <v>805</v>
      </c>
      <c r="C895" s="344">
        <v>0</v>
      </c>
      <c r="D895" s="344">
        <v>0</v>
      </c>
      <c r="E895" s="306" t="str">
        <f t="shared" si="44"/>
        <v/>
      </c>
      <c r="F895" s="273" t="str">
        <f t="shared" si="42"/>
        <v>否</v>
      </c>
      <c r="G895" s="152" t="str">
        <f t="shared" si="43"/>
        <v>项</v>
      </c>
    </row>
    <row r="896" ht="36" customHeight="1" spans="1:7">
      <c r="A896" s="442">
        <v>2130236</v>
      </c>
      <c r="B896" s="302" t="s">
        <v>806</v>
      </c>
      <c r="C896" s="344">
        <v>0</v>
      </c>
      <c r="D896" s="344">
        <v>0</v>
      </c>
      <c r="E896" s="306" t="str">
        <f t="shared" si="44"/>
        <v/>
      </c>
      <c r="F896" s="273" t="str">
        <f t="shared" si="42"/>
        <v>否</v>
      </c>
      <c r="G896" s="152" t="str">
        <f t="shared" si="43"/>
        <v>项</v>
      </c>
    </row>
    <row r="897" ht="36" customHeight="1" spans="1:7">
      <c r="A897" s="442">
        <v>2130237</v>
      </c>
      <c r="B897" s="302" t="s">
        <v>772</v>
      </c>
      <c r="C897" s="344">
        <v>0</v>
      </c>
      <c r="D897" s="344">
        <v>0</v>
      </c>
      <c r="E897" s="306" t="str">
        <f t="shared" si="44"/>
        <v/>
      </c>
      <c r="F897" s="273" t="str">
        <f t="shared" si="42"/>
        <v>否</v>
      </c>
      <c r="G897" s="152" t="str">
        <f t="shared" si="43"/>
        <v>项</v>
      </c>
    </row>
    <row r="898" ht="36" customHeight="1" spans="1:7">
      <c r="A898" s="442">
        <v>2130299</v>
      </c>
      <c r="B898" s="302" t="s">
        <v>807</v>
      </c>
      <c r="C898" s="344">
        <v>0</v>
      </c>
      <c r="D898" s="344">
        <v>0</v>
      </c>
      <c r="E898" s="306" t="str">
        <f t="shared" si="44"/>
        <v/>
      </c>
      <c r="F898" s="273" t="str">
        <f t="shared" si="42"/>
        <v>否</v>
      </c>
      <c r="G898" s="152" t="str">
        <f t="shared" si="43"/>
        <v>项</v>
      </c>
    </row>
    <row r="899" ht="36" customHeight="1" spans="1:7">
      <c r="A899" s="441">
        <v>21303</v>
      </c>
      <c r="B899" s="298" t="s">
        <v>808</v>
      </c>
      <c r="C899" s="340">
        <v>896</v>
      </c>
      <c r="D899" s="340">
        <v>1014</v>
      </c>
      <c r="E899" s="311">
        <f t="shared" si="44"/>
        <v>0.132</v>
      </c>
      <c r="F899" s="273" t="str">
        <f t="shared" si="42"/>
        <v>是</v>
      </c>
      <c r="G899" s="152" t="str">
        <f t="shared" si="43"/>
        <v>款</v>
      </c>
    </row>
    <row r="900" ht="36" customHeight="1" spans="1:7">
      <c r="A900" s="442">
        <v>2130301</v>
      </c>
      <c r="B900" s="302" t="s">
        <v>139</v>
      </c>
      <c r="C900" s="344">
        <v>100</v>
      </c>
      <c r="D900" s="344">
        <v>89</v>
      </c>
      <c r="E900" s="306">
        <f t="shared" si="44"/>
        <v>-0.11</v>
      </c>
      <c r="F900" s="273" t="str">
        <f t="shared" ref="F900:F963" si="45">IF(LEN(A900)=3,"是",IF(B900&lt;&gt;"",IF(SUM(C900:D900)&lt;&gt;0,"是","否"),"是"))</f>
        <v>是</v>
      </c>
      <c r="G900" s="152" t="str">
        <f t="shared" ref="G900:G963" si="46">IF(LEN(A900)=3,"类",IF(LEN(A900)=5,"款","项"))</f>
        <v>项</v>
      </c>
    </row>
    <row r="901" ht="36" customHeight="1" spans="1:7">
      <c r="A901" s="442">
        <v>2130302</v>
      </c>
      <c r="B901" s="302" t="s">
        <v>140</v>
      </c>
      <c r="C901" s="344">
        <v>0</v>
      </c>
      <c r="D901" s="344">
        <v>0</v>
      </c>
      <c r="E901" s="306" t="str">
        <f t="shared" si="44"/>
        <v/>
      </c>
      <c r="F901" s="273" t="str">
        <f t="shared" si="45"/>
        <v>否</v>
      </c>
      <c r="G901" s="152" t="str">
        <f t="shared" si="46"/>
        <v>项</v>
      </c>
    </row>
    <row r="902" ht="36" customHeight="1" spans="1:7">
      <c r="A902" s="442">
        <v>2130303</v>
      </c>
      <c r="B902" s="302" t="s">
        <v>141</v>
      </c>
      <c r="C902" s="344">
        <v>0</v>
      </c>
      <c r="D902" s="344">
        <v>0</v>
      </c>
      <c r="E902" s="306" t="str">
        <f t="shared" si="44"/>
        <v/>
      </c>
      <c r="F902" s="273" t="str">
        <f t="shared" si="45"/>
        <v>否</v>
      </c>
      <c r="G902" s="152" t="str">
        <f t="shared" si="46"/>
        <v>项</v>
      </c>
    </row>
    <row r="903" ht="36" customHeight="1" spans="1:7">
      <c r="A903" s="442">
        <v>2130304</v>
      </c>
      <c r="B903" s="302" t="s">
        <v>809</v>
      </c>
      <c r="C903" s="344">
        <v>0</v>
      </c>
      <c r="D903" s="344">
        <v>0</v>
      </c>
      <c r="E903" s="306" t="str">
        <f t="shared" si="44"/>
        <v/>
      </c>
      <c r="F903" s="273" t="str">
        <f t="shared" si="45"/>
        <v>否</v>
      </c>
      <c r="G903" s="152" t="str">
        <f t="shared" si="46"/>
        <v>项</v>
      </c>
    </row>
    <row r="904" ht="36" customHeight="1" spans="1:7">
      <c r="A904" s="442">
        <v>2130305</v>
      </c>
      <c r="B904" s="302" t="s">
        <v>810</v>
      </c>
      <c r="C904" s="344">
        <v>0</v>
      </c>
      <c r="D904" s="344">
        <v>0</v>
      </c>
      <c r="E904" s="306" t="str">
        <f t="shared" si="44"/>
        <v/>
      </c>
      <c r="F904" s="273" t="str">
        <f t="shared" si="45"/>
        <v>否</v>
      </c>
      <c r="G904" s="152" t="str">
        <f t="shared" si="46"/>
        <v>项</v>
      </c>
    </row>
    <row r="905" ht="36" customHeight="1" spans="1:7">
      <c r="A905" s="442">
        <v>2130306</v>
      </c>
      <c r="B905" s="302" t="s">
        <v>811</v>
      </c>
      <c r="C905" s="344">
        <v>0</v>
      </c>
      <c r="D905" s="344">
        <v>0</v>
      </c>
      <c r="E905" s="306" t="str">
        <f t="shared" si="44"/>
        <v/>
      </c>
      <c r="F905" s="273" t="str">
        <f t="shared" si="45"/>
        <v>否</v>
      </c>
      <c r="G905" s="152" t="str">
        <f t="shared" si="46"/>
        <v>项</v>
      </c>
    </row>
    <row r="906" ht="36" customHeight="1" spans="1:7">
      <c r="A906" s="442">
        <v>2130307</v>
      </c>
      <c r="B906" s="302" t="s">
        <v>812</v>
      </c>
      <c r="C906" s="344">
        <v>0</v>
      </c>
      <c r="D906" s="344">
        <v>0</v>
      </c>
      <c r="E906" s="306" t="str">
        <f t="shared" si="44"/>
        <v/>
      </c>
      <c r="F906" s="273" t="str">
        <f t="shared" si="45"/>
        <v>否</v>
      </c>
      <c r="G906" s="152" t="str">
        <f t="shared" si="46"/>
        <v>项</v>
      </c>
    </row>
    <row r="907" ht="36" customHeight="1" spans="1:7">
      <c r="A907" s="442">
        <v>2130308</v>
      </c>
      <c r="B907" s="302" t="s">
        <v>813</v>
      </c>
      <c r="C907" s="344">
        <v>0</v>
      </c>
      <c r="D907" s="344">
        <v>0</v>
      </c>
      <c r="E907" s="306" t="str">
        <f t="shared" si="44"/>
        <v/>
      </c>
      <c r="F907" s="273" t="str">
        <f t="shared" si="45"/>
        <v>否</v>
      </c>
      <c r="G907" s="152" t="str">
        <f t="shared" si="46"/>
        <v>项</v>
      </c>
    </row>
    <row r="908" ht="36" customHeight="1" spans="1:7">
      <c r="A908" s="442">
        <v>2130309</v>
      </c>
      <c r="B908" s="302" t="s">
        <v>814</v>
      </c>
      <c r="C908" s="344">
        <v>0</v>
      </c>
      <c r="D908" s="344">
        <v>0</v>
      </c>
      <c r="E908" s="306" t="str">
        <f t="shared" si="44"/>
        <v/>
      </c>
      <c r="F908" s="273" t="str">
        <f t="shared" si="45"/>
        <v>否</v>
      </c>
      <c r="G908" s="152" t="str">
        <f t="shared" si="46"/>
        <v>项</v>
      </c>
    </row>
    <row r="909" ht="36" customHeight="1" spans="1:7">
      <c r="A909" s="442">
        <v>2130310</v>
      </c>
      <c r="B909" s="302" t="s">
        <v>815</v>
      </c>
      <c r="C909" s="344">
        <v>0</v>
      </c>
      <c r="D909" s="344">
        <v>0</v>
      </c>
      <c r="E909" s="306" t="str">
        <f t="shared" si="44"/>
        <v/>
      </c>
      <c r="F909" s="273" t="str">
        <f t="shared" si="45"/>
        <v>否</v>
      </c>
      <c r="G909" s="152" t="str">
        <f t="shared" si="46"/>
        <v>项</v>
      </c>
    </row>
    <row r="910" ht="36" customHeight="1" spans="1:7">
      <c r="A910" s="442">
        <v>2130311</v>
      </c>
      <c r="B910" s="302" t="s">
        <v>816</v>
      </c>
      <c r="C910" s="344">
        <v>0</v>
      </c>
      <c r="D910" s="344">
        <v>100</v>
      </c>
      <c r="E910" s="306" t="str">
        <f t="shared" si="44"/>
        <v/>
      </c>
      <c r="F910" s="273" t="str">
        <f t="shared" si="45"/>
        <v>是</v>
      </c>
      <c r="G910" s="152" t="str">
        <f t="shared" si="46"/>
        <v>项</v>
      </c>
    </row>
    <row r="911" ht="36" customHeight="1" spans="1:7">
      <c r="A911" s="442">
        <v>2130312</v>
      </c>
      <c r="B911" s="302" t="s">
        <v>817</v>
      </c>
      <c r="C911" s="344">
        <v>0</v>
      </c>
      <c r="D911" s="344">
        <v>0</v>
      </c>
      <c r="E911" s="306" t="str">
        <f t="shared" si="44"/>
        <v/>
      </c>
      <c r="F911" s="273" t="str">
        <f t="shared" si="45"/>
        <v>否</v>
      </c>
      <c r="G911" s="152" t="str">
        <f t="shared" si="46"/>
        <v>项</v>
      </c>
    </row>
    <row r="912" ht="36" customHeight="1" spans="1:7">
      <c r="A912" s="442">
        <v>2130313</v>
      </c>
      <c r="B912" s="302" t="s">
        <v>818</v>
      </c>
      <c r="C912" s="344">
        <v>0</v>
      </c>
      <c r="D912" s="344">
        <v>0</v>
      </c>
      <c r="E912" s="306" t="str">
        <f t="shared" si="44"/>
        <v/>
      </c>
      <c r="F912" s="273" t="str">
        <f t="shared" si="45"/>
        <v>否</v>
      </c>
      <c r="G912" s="152" t="str">
        <f t="shared" si="46"/>
        <v>项</v>
      </c>
    </row>
    <row r="913" ht="36" customHeight="1" spans="1:7">
      <c r="A913" s="442">
        <v>2130314</v>
      </c>
      <c r="B913" s="302" t="s">
        <v>819</v>
      </c>
      <c r="C913" s="344">
        <v>0</v>
      </c>
      <c r="D913" s="344">
        <v>0</v>
      </c>
      <c r="E913" s="306" t="str">
        <f t="shared" si="44"/>
        <v/>
      </c>
      <c r="F913" s="273" t="str">
        <f t="shared" si="45"/>
        <v>否</v>
      </c>
      <c r="G913" s="152" t="str">
        <f t="shared" si="46"/>
        <v>项</v>
      </c>
    </row>
    <row r="914" ht="36" customHeight="1" spans="1:7">
      <c r="A914" s="442">
        <v>2130315</v>
      </c>
      <c r="B914" s="302" t="s">
        <v>820</v>
      </c>
      <c r="C914" s="344">
        <v>0</v>
      </c>
      <c r="D914" s="344">
        <v>0</v>
      </c>
      <c r="E914" s="306" t="str">
        <f t="shared" si="44"/>
        <v/>
      </c>
      <c r="F914" s="273" t="str">
        <f t="shared" si="45"/>
        <v>否</v>
      </c>
      <c r="G914" s="152" t="str">
        <f t="shared" si="46"/>
        <v>项</v>
      </c>
    </row>
    <row r="915" ht="36" customHeight="1" spans="1:7">
      <c r="A915" s="442">
        <v>2130316</v>
      </c>
      <c r="B915" s="302" t="s">
        <v>821</v>
      </c>
      <c r="C915" s="344">
        <v>0</v>
      </c>
      <c r="D915" s="344">
        <v>0</v>
      </c>
      <c r="E915" s="306" t="str">
        <f t="shared" si="44"/>
        <v/>
      </c>
      <c r="F915" s="273" t="str">
        <f t="shared" si="45"/>
        <v>否</v>
      </c>
      <c r="G915" s="152" t="str">
        <f t="shared" si="46"/>
        <v>项</v>
      </c>
    </row>
    <row r="916" ht="36" customHeight="1" spans="1:7">
      <c r="A916" s="442">
        <v>2130317</v>
      </c>
      <c r="B916" s="302" t="s">
        <v>822</v>
      </c>
      <c r="C916" s="344">
        <v>0</v>
      </c>
      <c r="D916" s="344">
        <v>0</v>
      </c>
      <c r="E916" s="306" t="str">
        <f t="shared" si="44"/>
        <v/>
      </c>
      <c r="F916" s="273" t="str">
        <f t="shared" si="45"/>
        <v>否</v>
      </c>
      <c r="G916" s="152" t="str">
        <f t="shared" si="46"/>
        <v>项</v>
      </c>
    </row>
    <row r="917" ht="36" customHeight="1" spans="1:7">
      <c r="A917" s="442">
        <v>2130318</v>
      </c>
      <c r="B917" s="302" t="s">
        <v>823</v>
      </c>
      <c r="C917" s="344">
        <v>0</v>
      </c>
      <c r="D917" s="344">
        <v>0</v>
      </c>
      <c r="E917" s="306" t="str">
        <f t="shared" si="44"/>
        <v/>
      </c>
      <c r="F917" s="273" t="str">
        <f t="shared" si="45"/>
        <v>否</v>
      </c>
      <c r="G917" s="152" t="str">
        <f t="shared" si="46"/>
        <v>项</v>
      </c>
    </row>
    <row r="918" ht="36" customHeight="1" spans="1:7">
      <c r="A918" s="442">
        <v>2130319</v>
      </c>
      <c r="B918" s="302" t="s">
        <v>824</v>
      </c>
      <c r="C918" s="344">
        <v>0</v>
      </c>
      <c r="D918" s="344">
        <v>0</v>
      </c>
      <c r="E918" s="306" t="str">
        <f t="shared" si="44"/>
        <v/>
      </c>
      <c r="F918" s="273" t="str">
        <f t="shared" si="45"/>
        <v>否</v>
      </c>
      <c r="G918" s="152" t="str">
        <f t="shared" si="46"/>
        <v>项</v>
      </c>
    </row>
    <row r="919" ht="36" customHeight="1" spans="1:7">
      <c r="A919" s="442">
        <v>2130321</v>
      </c>
      <c r="B919" s="302" t="s">
        <v>825</v>
      </c>
      <c r="C919" s="344">
        <v>0</v>
      </c>
      <c r="D919" s="344">
        <v>0</v>
      </c>
      <c r="E919" s="306" t="str">
        <f t="shared" si="44"/>
        <v/>
      </c>
      <c r="F919" s="273" t="str">
        <f t="shared" si="45"/>
        <v>否</v>
      </c>
      <c r="G919" s="152" t="str">
        <f t="shared" si="46"/>
        <v>项</v>
      </c>
    </row>
    <row r="920" ht="36" customHeight="1" spans="1:7">
      <c r="A920" s="442">
        <v>2130322</v>
      </c>
      <c r="B920" s="302" t="s">
        <v>826</v>
      </c>
      <c r="C920" s="344">
        <v>0</v>
      </c>
      <c r="D920" s="344">
        <v>0</v>
      </c>
      <c r="E920" s="306" t="str">
        <f t="shared" si="44"/>
        <v/>
      </c>
      <c r="F920" s="273" t="str">
        <f t="shared" si="45"/>
        <v>否</v>
      </c>
      <c r="G920" s="152" t="str">
        <f t="shared" si="46"/>
        <v>项</v>
      </c>
    </row>
    <row r="921" ht="36" customHeight="1" spans="1:7">
      <c r="A921" s="442">
        <v>2130333</v>
      </c>
      <c r="B921" s="302" t="s">
        <v>800</v>
      </c>
      <c r="C921" s="344">
        <v>0</v>
      </c>
      <c r="D921" s="344">
        <v>0</v>
      </c>
      <c r="E921" s="306" t="str">
        <f t="shared" si="44"/>
        <v/>
      </c>
      <c r="F921" s="273" t="str">
        <f t="shared" si="45"/>
        <v>否</v>
      </c>
      <c r="G921" s="152" t="str">
        <f t="shared" si="46"/>
        <v>项</v>
      </c>
    </row>
    <row r="922" ht="36" customHeight="1" spans="1:7">
      <c r="A922" s="442">
        <v>2130334</v>
      </c>
      <c r="B922" s="302" t="s">
        <v>827</v>
      </c>
      <c r="C922" s="344">
        <v>0</v>
      </c>
      <c r="D922" s="344">
        <v>0</v>
      </c>
      <c r="E922" s="306" t="str">
        <f t="shared" si="44"/>
        <v/>
      </c>
      <c r="F922" s="273" t="str">
        <f t="shared" si="45"/>
        <v>否</v>
      </c>
      <c r="G922" s="152" t="str">
        <f t="shared" si="46"/>
        <v>项</v>
      </c>
    </row>
    <row r="923" ht="36" customHeight="1" spans="1:7">
      <c r="A923" s="442">
        <v>2130335</v>
      </c>
      <c r="B923" s="302" t="s">
        <v>828</v>
      </c>
      <c r="C923" s="344">
        <v>0</v>
      </c>
      <c r="D923" s="344">
        <v>0</v>
      </c>
      <c r="E923" s="306" t="str">
        <f t="shared" si="44"/>
        <v/>
      </c>
      <c r="F923" s="273" t="str">
        <f t="shared" si="45"/>
        <v>否</v>
      </c>
      <c r="G923" s="152" t="str">
        <f t="shared" si="46"/>
        <v>项</v>
      </c>
    </row>
    <row r="924" ht="36" customHeight="1" spans="1:7">
      <c r="A924" s="442">
        <v>2130336</v>
      </c>
      <c r="B924" s="302" t="s">
        <v>829</v>
      </c>
      <c r="C924" s="344">
        <v>0</v>
      </c>
      <c r="D924" s="344">
        <v>0</v>
      </c>
      <c r="E924" s="306" t="str">
        <f t="shared" si="44"/>
        <v/>
      </c>
      <c r="F924" s="273" t="str">
        <f t="shared" si="45"/>
        <v>否</v>
      </c>
      <c r="G924" s="152" t="str">
        <f t="shared" si="46"/>
        <v>项</v>
      </c>
    </row>
    <row r="925" ht="36" customHeight="1" spans="1:7">
      <c r="A925" s="442">
        <v>2130337</v>
      </c>
      <c r="B925" s="302" t="s">
        <v>830</v>
      </c>
      <c r="C925" s="344">
        <v>0</v>
      </c>
      <c r="D925" s="344">
        <v>0</v>
      </c>
      <c r="E925" s="306" t="str">
        <f t="shared" si="44"/>
        <v/>
      </c>
      <c r="F925" s="273" t="str">
        <f t="shared" si="45"/>
        <v>否</v>
      </c>
      <c r="G925" s="152" t="str">
        <f t="shared" si="46"/>
        <v>项</v>
      </c>
    </row>
    <row r="926" ht="36" customHeight="1" spans="1:7">
      <c r="A926" s="442">
        <v>2130399</v>
      </c>
      <c r="B926" s="302" t="s">
        <v>831</v>
      </c>
      <c r="C926" s="344">
        <v>796</v>
      </c>
      <c r="D926" s="344">
        <v>825</v>
      </c>
      <c r="E926" s="306">
        <f t="shared" si="44"/>
        <v>0.036</v>
      </c>
      <c r="F926" s="273" t="str">
        <f t="shared" si="45"/>
        <v>是</v>
      </c>
      <c r="G926" s="152" t="str">
        <f t="shared" si="46"/>
        <v>项</v>
      </c>
    </row>
    <row r="927" ht="36" customHeight="1" spans="1:7">
      <c r="A927" s="441">
        <v>21305</v>
      </c>
      <c r="B927" s="298" t="s">
        <v>832</v>
      </c>
      <c r="C927" s="340">
        <v>115</v>
      </c>
      <c r="D927" s="340">
        <v>0</v>
      </c>
      <c r="E927" s="311">
        <f t="shared" si="44"/>
        <v>-1</v>
      </c>
      <c r="F927" s="273" t="str">
        <f t="shared" si="45"/>
        <v>是</v>
      </c>
      <c r="G927" s="152" t="str">
        <f t="shared" si="46"/>
        <v>款</v>
      </c>
    </row>
    <row r="928" ht="36" customHeight="1" spans="1:7">
      <c r="A928" s="442">
        <v>2130501</v>
      </c>
      <c r="B928" s="302" t="s">
        <v>139</v>
      </c>
      <c r="C928" s="344">
        <v>115</v>
      </c>
      <c r="D928" s="344">
        <v>0</v>
      </c>
      <c r="E928" s="306">
        <f t="shared" si="44"/>
        <v>-1</v>
      </c>
      <c r="F928" s="273" t="str">
        <f t="shared" si="45"/>
        <v>是</v>
      </c>
      <c r="G928" s="152" t="str">
        <f t="shared" si="46"/>
        <v>项</v>
      </c>
    </row>
    <row r="929" ht="36" customHeight="1" spans="1:7">
      <c r="A929" s="442">
        <v>2130502</v>
      </c>
      <c r="B929" s="302" t="s">
        <v>140</v>
      </c>
      <c r="C929" s="344">
        <v>0</v>
      </c>
      <c r="D929" s="344">
        <v>0</v>
      </c>
      <c r="E929" s="306" t="str">
        <f t="shared" si="44"/>
        <v/>
      </c>
      <c r="F929" s="273" t="str">
        <f t="shared" si="45"/>
        <v>否</v>
      </c>
      <c r="G929" s="152" t="str">
        <f t="shared" si="46"/>
        <v>项</v>
      </c>
    </row>
    <row r="930" ht="36" customHeight="1" spans="1:7">
      <c r="A930" s="442">
        <v>2130503</v>
      </c>
      <c r="B930" s="302" t="s">
        <v>141</v>
      </c>
      <c r="C930" s="344">
        <v>0</v>
      </c>
      <c r="D930" s="344">
        <v>0</v>
      </c>
      <c r="E930" s="306" t="str">
        <f t="shared" si="44"/>
        <v/>
      </c>
      <c r="F930" s="273" t="str">
        <f t="shared" si="45"/>
        <v>否</v>
      </c>
      <c r="G930" s="152" t="str">
        <f t="shared" si="46"/>
        <v>项</v>
      </c>
    </row>
    <row r="931" ht="36" customHeight="1" spans="1:7">
      <c r="A931" s="442">
        <v>2130504</v>
      </c>
      <c r="B931" s="302" t="s">
        <v>833</v>
      </c>
      <c r="C931" s="344">
        <v>0</v>
      </c>
      <c r="D931" s="344">
        <v>0</v>
      </c>
      <c r="E931" s="306" t="str">
        <f t="shared" si="44"/>
        <v/>
      </c>
      <c r="F931" s="273" t="str">
        <f t="shared" si="45"/>
        <v>否</v>
      </c>
      <c r="G931" s="152" t="str">
        <f t="shared" si="46"/>
        <v>项</v>
      </c>
    </row>
    <row r="932" ht="36" customHeight="1" spans="1:7">
      <c r="A932" s="442">
        <v>2130505</v>
      </c>
      <c r="B932" s="302" t="s">
        <v>834</v>
      </c>
      <c r="C932" s="344">
        <v>0</v>
      </c>
      <c r="D932" s="344">
        <v>0</v>
      </c>
      <c r="E932" s="306" t="str">
        <f t="shared" si="44"/>
        <v/>
      </c>
      <c r="F932" s="273" t="str">
        <f t="shared" si="45"/>
        <v>否</v>
      </c>
      <c r="G932" s="152" t="str">
        <f t="shared" si="46"/>
        <v>项</v>
      </c>
    </row>
    <row r="933" ht="36" customHeight="1" spans="1:7">
      <c r="A933" s="442">
        <v>2130506</v>
      </c>
      <c r="B933" s="302" t="s">
        <v>835</v>
      </c>
      <c r="C933" s="344">
        <v>0</v>
      </c>
      <c r="D933" s="344">
        <v>0</v>
      </c>
      <c r="E933" s="306" t="str">
        <f t="shared" si="44"/>
        <v/>
      </c>
      <c r="F933" s="273" t="str">
        <f t="shared" si="45"/>
        <v>否</v>
      </c>
      <c r="G933" s="152" t="str">
        <f t="shared" si="46"/>
        <v>项</v>
      </c>
    </row>
    <row r="934" ht="36" customHeight="1" spans="1:7">
      <c r="A934" s="442">
        <v>2130507</v>
      </c>
      <c r="B934" s="302" t="s">
        <v>836</v>
      </c>
      <c r="C934" s="344">
        <v>0</v>
      </c>
      <c r="D934" s="344">
        <v>0</v>
      </c>
      <c r="E934" s="306" t="str">
        <f t="shared" si="44"/>
        <v/>
      </c>
      <c r="F934" s="273" t="str">
        <f t="shared" si="45"/>
        <v>否</v>
      </c>
      <c r="G934" s="152" t="str">
        <f t="shared" si="46"/>
        <v>项</v>
      </c>
    </row>
    <row r="935" ht="36" customHeight="1" spans="1:7">
      <c r="A935" s="442">
        <v>2130508</v>
      </c>
      <c r="B935" s="302" t="s">
        <v>837</v>
      </c>
      <c r="C935" s="344">
        <v>0</v>
      </c>
      <c r="D935" s="344">
        <v>0</v>
      </c>
      <c r="E935" s="306" t="str">
        <f t="shared" si="44"/>
        <v/>
      </c>
      <c r="F935" s="273" t="str">
        <f t="shared" si="45"/>
        <v>否</v>
      </c>
      <c r="G935" s="152" t="str">
        <f t="shared" si="46"/>
        <v>项</v>
      </c>
    </row>
    <row r="936" ht="36" customHeight="1" spans="1:7">
      <c r="A936" s="442">
        <v>2130550</v>
      </c>
      <c r="B936" s="302" t="s">
        <v>838</v>
      </c>
      <c r="C936" s="344">
        <v>0</v>
      </c>
      <c r="D936" s="344">
        <v>0</v>
      </c>
      <c r="E936" s="306" t="str">
        <f t="shared" si="44"/>
        <v/>
      </c>
      <c r="F936" s="273" t="str">
        <f t="shared" si="45"/>
        <v>否</v>
      </c>
      <c r="G936" s="152" t="str">
        <f t="shared" si="46"/>
        <v>项</v>
      </c>
    </row>
    <row r="937" ht="36" customHeight="1" spans="1:7">
      <c r="A937" s="442">
        <v>2130599</v>
      </c>
      <c r="B937" s="302" t="s">
        <v>839</v>
      </c>
      <c r="C937" s="344">
        <v>0</v>
      </c>
      <c r="D937" s="344">
        <v>0</v>
      </c>
      <c r="E937" s="306" t="str">
        <f t="shared" si="44"/>
        <v/>
      </c>
      <c r="F937" s="273" t="str">
        <f t="shared" si="45"/>
        <v>否</v>
      </c>
      <c r="G937" s="152" t="str">
        <f t="shared" si="46"/>
        <v>项</v>
      </c>
    </row>
    <row r="938" ht="36" customHeight="1" spans="1:7">
      <c r="A938" s="441">
        <v>21307</v>
      </c>
      <c r="B938" s="298" t="s">
        <v>840</v>
      </c>
      <c r="C938" s="340">
        <v>3964</v>
      </c>
      <c r="D938" s="340">
        <v>4114</v>
      </c>
      <c r="E938" s="311">
        <f t="shared" si="44"/>
        <v>0.038</v>
      </c>
      <c r="F938" s="273" t="str">
        <f t="shared" si="45"/>
        <v>是</v>
      </c>
      <c r="G938" s="152" t="str">
        <f t="shared" si="46"/>
        <v>款</v>
      </c>
    </row>
    <row r="939" ht="36" customHeight="1" spans="1:7">
      <c r="A939" s="442">
        <v>2130701</v>
      </c>
      <c r="B939" s="302" t="s">
        <v>841</v>
      </c>
      <c r="C939" s="344">
        <v>0</v>
      </c>
      <c r="D939" s="344">
        <v>0</v>
      </c>
      <c r="E939" s="306" t="str">
        <f t="shared" si="44"/>
        <v/>
      </c>
      <c r="F939" s="273" t="str">
        <f t="shared" si="45"/>
        <v>否</v>
      </c>
      <c r="G939" s="152" t="str">
        <f t="shared" si="46"/>
        <v>项</v>
      </c>
    </row>
    <row r="940" ht="36" customHeight="1" spans="1:7">
      <c r="A940" s="442">
        <v>2130704</v>
      </c>
      <c r="B940" s="302" t="s">
        <v>842</v>
      </c>
      <c r="C940" s="344">
        <v>0</v>
      </c>
      <c r="D940" s="344">
        <v>0</v>
      </c>
      <c r="E940" s="306" t="str">
        <f t="shared" si="44"/>
        <v/>
      </c>
      <c r="F940" s="273" t="str">
        <f t="shared" si="45"/>
        <v>否</v>
      </c>
      <c r="G940" s="152" t="str">
        <f t="shared" si="46"/>
        <v>项</v>
      </c>
    </row>
    <row r="941" ht="36" customHeight="1" spans="1:7">
      <c r="A941" s="442">
        <v>2130705</v>
      </c>
      <c r="B941" s="302" t="s">
        <v>843</v>
      </c>
      <c r="C941" s="344">
        <v>3964</v>
      </c>
      <c r="D941" s="344">
        <v>4114</v>
      </c>
      <c r="E941" s="306">
        <f t="shared" si="44"/>
        <v>0.038</v>
      </c>
      <c r="F941" s="273" t="str">
        <f t="shared" si="45"/>
        <v>是</v>
      </c>
      <c r="G941" s="152" t="str">
        <f t="shared" si="46"/>
        <v>项</v>
      </c>
    </row>
    <row r="942" ht="36" customHeight="1" spans="1:7">
      <c r="A942" s="442">
        <v>2130706</v>
      </c>
      <c r="B942" s="302" t="s">
        <v>844</v>
      </c>
      <c r="C942" s="344">
        <v>0</v>
      </c>
      <c r="D942" s="344">
        <v>0</v>
      </c>
      <c r="E942" s="306" t="str">
        <f t="shared" si="44"/>
        <v/>
      </c>
      <c r="F942" s="273" t="str">
        <f t="shared" si="45"/>
        <v>否</v>
      </c>
      <c r="G942" s="152" t="str">
        <f t="shared" si="46"/>
        <v>项</v>
      </c>
    </row>
    <row r="943" ht="36" customHeight="1" spans="1:7">
      <c r="A943" s="442">
        <v>2130707</v>
      </c>
      <c r="B943" s="302" t="s">
        <v>845</v>
      </c>
      <c r="C943" s="344">
        <v>0</v>
      </c>
      <c r="D943" s="344">
        <v>0</v>
      </c>
      <c r="E943" s="306" t="str">
        <f t="shared" si="44"/>
        <v/>
      </c>
      <c r="F943" s="273" t="str">
        <f t="shared" si="45"/>
        <v>否</v>
      </c>
      <c r="G943" s="152" t="str">
        <f t="shared" si="46"/>
        <v>项</v>
      </c>
    </row>
    <row r="944" ht="36" customHeight="1" spans="1:7">
      <c r="A944" s="442">
        <v>2130799</v>
      </c>
      <c r="B944" s="302" t="s">
        <v>846</v>
      </c>
      <c r="C944" s="344">
        <v>0</v>
      </c>
      <c r="D944" s="344">
        <v>0</v>
      </c>
      <c r="E944" s="306" t="str">
        <f t="shared" si="44"/>
        <v/>
      </c>
      <c r="F944" s="273" t="str">
        <f t="shared" si="45"/>
        <v>否</v>
      </c>
      <c r="G944" s="152" t="str">
        <f t="shared" si="46"/>
        <v>项</v>
      </c>
    </row>
    <row r="945" ht="36" customHeight="1" spans="1:7">
      <c r="A945" s="441">
        <v>21308</v>
      </c>
      <c r="B945" s="298" t="s">
        <v>847</v>
      </c>
      <c r="C945" s="340">
        <v>0</v>
      </c>
      <c r="D945" s="340">
        <v>20</v>
      </c>
      <c r="E945" s="311" t="str">
        <f t="shared" si="44"/>
        <v/>
      </c>
      <c r="F945" s="273" t="str">
        <f t="shared" si="45"/>
        <v>是</v>
      </c>
      <c r="G945" s="152" t="str">
        <f t="shared" si="46"/>
        <v>款</v>
      </c>
    </row>
    <row r="946" ht="36" customHeight="1" spans="1:7">
      <c r="A946" s="442">
        <v>2130801</v>
      </c>
      <c r="B946" s="302" t="s">
        <v>848</v>
      </c>
      <c r="C946" s="344">
        <v>0</v>
      </c>
      <c r="D946" s="344">
        <v>0</v>
      </c>
      <c r="E946" s="306" t="str">
        <f t="shared" si="44"/>
        <v/>
      </c>
      <c r="F946" s="273" t="str">
        <f t="shared" si="45"/>
        <v>否</v>
      </c>
      <c r="G946" s="152" t="str">
        <f t="shared" si="46"/>
        <v>项</v>
      </c>
    </row>
    <row r="947" ht="36" customHeight="1" spans="1:7">
      <c r="A947" s="442">
        <v>2130802</v>
      </c>
      <c r="B947" s="302" t="s">
        <v>849</v>
      </c>
      <c r="C947" s="344">
        <v>0</v>
      </c>
      <c r="D947" s="344">
        <v>0</v>
      </c>
      <c r="E947" s="306" t="str">
        <f t="shared" si="44"/>
        <v/>
      </c>
      <c r="F947" s="273" t="str">
        <f t="shared" si="45"/>
        <v>否</v>
      </c>
      <c r="G947" s="152" t="str">
        <f t="shared" si="46"/>
        <v>项</v>
      </c>
    </row>
    <row r="948" ht="36" customHeight="1" spans="1:7">
      <c r="A948" s="442">
        <v>2130803</v>
      </c>
      <c r="B948" s="302" t="s">
        <v>850</v>
      </c>
      <c r="C948" s="344">
        <v>0</v>
      </c>
      <c r="D948" s="344">
        <v>20</v>
      </c>
      <c r="E948" s="306" t="str">
        <f t="shared" si="44"/>
        <v/>
      </c>
      <c r="F948" s="273" t="str">
        <f t="shared" si="45"/>
        <v>是</v>
      </c>
      <c r="G948" s="152" t="str">
        <f t="shared" si="46"/>
        <v>项</v>
      </c>
    </row>
    <row r="949" ht="36" customHeight="1" spans="1:7">
      <c r="A949" s="442">
        <v>2130804</v>
      </c>
      <c r="B949" s="302" t="s">
        <v>851</v>
      </c>
      <c r="C949" s="344">
        <v>0</v>
      </c>
      <c r="D949" s="344">
        <v>0</v>
      </c>
      <c r="E949" s="306" t="str">
        <f t="shared" si="44"/>
        <v/>
      </c>
      <c r="F949" s="273" t="str">
        <f t="shared" si="45"/>
        <v>否</v>
      </c>
      <c r="G949" s="152" t="str">
        <f t="shared" si="46"/>
        <v>项</v>
      </c>
    </row>
    <row r="950" ht="36" customHeight="1" spans="1:7">
      <c r="A950" s="442">
        <v>2130805</v>
      </c>
      <c r="B950" s="302" t="s">
        <v>852</v>
      </c>
      <c r="C950" s="344">
        <v>0</v>
      </c>
      <c r="D950" s="344">
        <v>0</v>
      </c>
      <c r="E950" s="306" t="str">
        <f t="shared" si="44"/>
        <v/>
      </c>
      <c r="F950" s="273" t="str">
        <f t="shared" si="45"/>
        <v>否</v>
      </c>
      <c r="G950" s="152" t="str">
        <f t="shared" si="46"/>
        <v>项</v>
      </c>
    </row>
    <row r="951" ht="36" customHeight="1" spans="1:7">
      <c r="A951" s="442">
        <v>2130899</v>
      </c>
      <c r="B951" s="302" t="s">
        <v>853</v>
      </c>
      <c r="C951" s="344">
        <v>0</v>
      </c>
      <c r="D951" s="344">
        <v>0</v>
      </c>
      <c r="E951" s="306" t="str">
        <f t="shared" si="44"/>
        <v/>
      </c>
      <c r="F951" s="273" t="str">
        <f t="shared" si="45"/>
        <v>否</v>
      </c>
      <c r="G951" s="152" t="str">
        <f t="shared" si="46"/>
        <v>项</v>
      </c>
    </row>
    <row r="952" ht="36" customHeight="1" spans="1:7">
      <c r="A952" s="441">
        <v>21309</v>
      </c>
      <c r="B952" s="298" t="s">
        <v>854</v>
      </c>
      <c r="C952" s="340">
        <v>0</v>
      </c>
      <c r="D952" s="340">
        <v>0</v>
      </c>
      <c r="E952" s="311" t="str">
        <f t="shared" si="44"/>
        <v/>
      </c>
      <c r="F952" s="273" t="str">
        <f t="shared" si="45"/>
        <v>否</v>
      </c>
      <c r="G952" s="152" t="str">
        <f t="shared" si="46"/>
        <v>款</v>
      </c>
    </row>
    <row r="953" ht="36" customHeight="1" spans="1:7">
      <c r="A953" s="442">
        <v>2130901</v>
      </c>
      <c r="B953" s="302" t="s">
        <v>855</v>
      </c>
      <c r="C953" s="344">
        <v>0</v>
      </c>
      <c r="D953" s="344">
        <v>0</v>
      </c>
      <c r="E953" s="306" t="str">
        <f t="shared" si="44"/>
        <v/>
      </c>
      <c r="F953" s="273" t="str">
        <f t="shared" si="45"/>
        <v>否</v>
      </c>
      <c r="G953" s="152" t="str">
        <f t="shared" si="46"/>
        <v>项</v>
      </c>
    </row>
    <row r="954" ht="36" customHeight="1" spans="1:7">
      <c r="A954" s="442">
        <v>2130999</v>
      </c>
      <c r="B954" s="302" t="s">
        <v>856</v>
      </c>
      <c r="C954" s="344">
        <v>0</v>
      </c>
      <c r="D954" s="344">
        <v>0</v>
      </c>
      <c r="E954" s="306" t="str">
        <f t="shared" si="44"/>
        <v/>
      </c>
      <c r="F954" s="273" t="str">
        <f t="shared" si="45"/>
        <v>否</v>
      </c>
      <c r="G954" s="152" t="str">
        <f t="shared" si="46"/>
        <v>项</v>
      </c>
    </row>
    <row r="955" ht="36" customHeight="1" spans="1:7">
      <c r="A955" s="441">
        <v>21399</v>
      </c>
      <c r="B955" s="298" t="s">
        <v>857</v>
      </c>
      <c r="C955" s="340">
        <v>0</v>
      </c>
      <c r="D955" s="340">
        <v>0</v>
      </c>
      <c r="E955" s="311" t="str">
        <f t="shared" si="44"/>
        <v/>
      </c>
      <c r="F955" s="273" t="str">
        <f t="shared" si="45"/>
        <v>否</v>
      </c>
      <c r="G955" s="152" t="str">
        <f t="shared" si="46"/>
        <v>款</v>
      </c>
    </row>
    <row r="956" ht="36" customHeight="1" spans="1:7">
      <c r="A956" s="442">
        <v>2139901</v>
      </c>
      <c r="B956" s="302" t="s">
        <v>858</v>
      </c>
      <c r="C956" s="344">
        <v>0</v>
      </c>
      <c r="D956" s="344">
        <v>0</v>
      </c>
      <c r="E956" s="306" t="str">
        <f t="shared" si="44"/>
        <v/>
      </c>
      <c r="F956" s="273" t="str">
        <f t="shared" si="45"/>
        <v>否</v>
      </c>
      <c r="G956" s="152" t="str">
        <f t="shared" si="46"/>
        <v>项</v>
      </c>
    </row>
    <row r="957" ht="36" customHeight="1" spans="1:7">
      <c r="A957" s="442">
        <v>2139999</v>
      </c>
      <c r="B957" s="302" t="s">
        <v>859</v>
      </c>
      <c r="C957" s="344">
        <v>0</v>
      </c>
      <c r="D957" s="344">
        <v>0</v>
      </c>
      <c r="E957" s="306" t="str">
        <f t="shared" si="44"/>
        <v/>
      </c>
      <c r="F957" s="273" t="str">
        <f t="shared" si="45"/>
        <v>否</v>
      </c>
      <c r="G957" s="152" t="str">
        <f t="shared" si="46"/>
        <v>项</v>
      </c>
    </row>
    <row r="958" ht="36" customHeight="1" spans="1:7">
      <c r="A958" s="456" t="s">
        <v>860</v>
      </c>
      <c r="B958" s="447" t="s">
        <v>279</v>
      </c>
      <c r="C958" s="448">
        <v>0</v>
      </c>
      <c r="D958" s="448">
        <v>0</v>
      </c>
      <c r="E958" s="306" t="str">
        <f t="shared" ref="E958:E1021" si="47">IF(C958&gt;0,D958/C958-1,IF(C958&lt;0,-(D958/C958-1),""))</f>
        <v/>
      </c>
      <c r="F958" s="273" t="str">
        <f t="shared" si="45"/>
        <v>否</v>
      </c>
      <c r="G958" s="152" t="str">
        <f t="shared" si="46"/>
        <v>项</v>
      </c>
    </row>
    <row r="959" ht="36" customHeight="1" spans="1:7">
      <c r="A959" s="456" t="s">
        <v>861</v>
      </c>
      <c r="B959" s="447" t="s">
        <v>862</v>
      </c>
      <c r="C959" s="448">
        <v>0</v>
      </c>
      <c r="D959" s="448">
        <v>0</v>
      </c>
      <c r="E959" s="306" t="str">
        <f t="shared" si="47"/>
        <v/>
      </c>
      <c r="F959" s="273" t="str">
        <f t="shared" si="45"/>
        <v>否</v>
      </c>
      <c r="G959" s="152" t="str">
        <f t="shared" si="46"/>
        <v>项</v>
      </c>
    </row>
    <row r="960" ht="36" customHeight="1" spans="1:7">
      <c r="A960" s="441">
        <v>214</v>
      </c>
      <c r="B960" s="298" t="s">
        <v>95</v>
      </c>
      <c r="C960" s="340">
        <v>520</v>
      </c>
      <c r="D960" s="340">
        <v>1035</v>
      </c>
      <c r="E960" s="311">
        <f t="shared" si="47"/>
        <v>0.99</v>
      </c>
      <c r="F960" s="273" t="str">
        <f t="shared" si="45"/>
        <v>是</v>
      </c>
      <c r="G960" s="152" t="str">
        <f t="shared" si="46"/>
        <v>类</v>
      </c>
    </row>
    <row r="961" ht="36" customHeight="1" spans="1:7">
      <c r="A961" s="441">
        <v>21401</v>
      </c>
      <c r="B961" s="298" t="s">
        <v>863</v>
      </c>
      <c r="C961" s="340">
        <v>520</v>
      </c>
      <c r="D961" s="340">
        <v>1035</v>
      </c>
      <c r="E961" s="311">
        <f t="shared" si="47"/>
        <v>0.99</v>
      </c>
      <c r="F961" s="273" t="str">
        <f t="shared" si="45"/>
        <v>是</v>
      </c>
      <c r="G961" s="152" t="str">
        <f t="shared" si="46"/>
        <v>款</v>
      </c>
    </row>
    <row r="962" ht="36" customHeight="1" spans="1:7">
      <c r="A962" s="442">
        <v>2140101</v>
      </c>
      <c r="B962" s="302" t="s">
        <v>139</v>
      </c>
      <c r="C962" s="344">
        <v>195</v>
      </c>
      <c r="D962" s="344">
        <v>197</v>
      </c>
      <c r="E962" s="306">
        <f t="shared" si="47"/>
        <v>0.01</v>
      </c>
      <c r="F962" s="273" t="str">
        <f t="shared" si="45"/>
        <v>是</v>
      </c>
      <c r="G962" s="152" t="str">
        <f t="shared" si="46"/>
        <v>项</v>
      </c>
    </row>
    <row r="963" ht="36" customHeight="1" spans="1:7">
      <c r="A963" s="442">
        <v>2140102</v>
      </c>
      <c r="B963" s="302" t="s">
        <v>140</v>
      </c>
      <c r="C963" s="344">
        <v>0</v>
      </c>
      <c r="D963" s="344">
        <v>0</v>
      </c>
      <c r="E963" s="306" t="str">
        <f t="shared" si="47"/>
        <v/>
      </c>
      <c r="F963" s="273" t="str">
        <f t="shared" si="45"/>
        <v>否</v>
      </c>
      <c r="G963" s="152" t="str">
        <f t="shared" si="46"/>
        <v>项</v>
      </c>
    </row>
    <row r="964" ht="36" customHeight="1" spans="1:7">
      <c r="A964" s="442">
        <v>2140103</v>
      </c>
      <c r="B964" s="302" t="s">
        <v>141</v>
      </c>
      <c r="C964" s="344">
        <v>0</v>
      </c>
      <c r="D964" s="344">
        <v>0</v>
      </c>
      <c r="E964" s="306" t="str">
        <f t="shared" si="47"/>
        <v/>
      </c>
      <c r="F964" s="273" t="str">
        <f t="shared" ref="F964:F1027" si="48">IF(LEN(A964)=3,"是",IF(B964&lt;&gt;"",IF(SUM(C964:D964)&lt;&gt;0,"是","否"),"是"))</f>
        <v>否</v>
      </c>
      <c r="G964" s="152" t="str">
        <f t="shared" ref="G964:G1027" si="49">IF(LEN(A964)=3,"类",IF(LEN(A964)=5,"款","项"))</f>
        <v>项</v>
      </c>
    </row>
    <row r="965" ht="36" customHeight="1" spans="1:7">
      <c r="A965" s="442">
        <v>2140104</v>
      </c>
      <c r="B965" s="302" t="s">
        <v>864</v>
      </c>
      <c r="C965" s="344">
        <v>89</v>
      </c>
      <c r="D965" s="344">
        <v>92</v>
      </c>
      <c r="E965" s="306">
        <f t="shared" si="47"/>
        <v>0.034</v>
      </c>
      <c r="F965" s="273" t="str">
        <f t="shared" si="48"/>
        <v>是</v>
      </c>
      <c r="G965" s="152" t="str">
        <f t="shared" si="49"/>
        <v>项</v>
      </c>
    </row>
    <row r="966" ht="36" customHeight="1" spans="1:7">
      <c r="A966" s="442">
        <v>2140106</v>
      </c>
      <c r="B966" s="302" t="s">
        <v>865</v>
      </c>
      <c r="C966" s="344">
        <v>236</v>
      </c>
      <c r="D966" s="344">
        <v>746</v>
      </c>
      <c r="E966" s="306">
        <f t="shared" si="47"/>
        <v>2.161</v>
      </c>
      <c r="F966" s="273" t="str">
        <f t="shared" si="48"/>
        <v>是</v>
      </c>
      <c r="G966" s="152" t="str">
        <f t="shared" si="49"/>
        <v>项</v>
      </c>
    </row>
    <row r="967" ht="36" customHeight="1" spans="1:7">
      <c r="A967" s="442">
        <v>2140109</v>
      </c>
      <c r="B967" s="302" t="s">
        <v>866</v>
      </c>
      <c r="C967" s="344">
        <v>0</v>
      </c>
      <c r="D967" s="344">
        <v>0</v>
      </c>
      <c r="E967" s="306" t="str">
        <f t="shared" si="47"/>
        <v/>
      </c>
      <c r="F967" s="273" t="str">
        <f t="shared" si="48"/>
        <v>否</v>
      </c>
      <c r="G967" s="152" t="str">
        <f t="shared" si="49"/>
        <v>项</v>
      </c>
    </row>
    <row r="968" ht="36" customHeight="1" spans="1:7">
      <c r="A968" s="442">
        <v>2140110</v>
      </c>
      <c r="B968" s="302" t="s">
        <v>867</v>
      </c>
      <c r="C968" s="344">
        <v>0</v>
      </c>
      <c r="D968" s="344">
        <v>0</v>
      </c>
      <c r="E968" s="306" t="str">
        <f t="shared" si="47"/>
        <v/>
      </c>
      <c r="F968" s="273" t="str">
        <f t="shared" si="48"/>
        <v>否</v>
      </c>
      <c r="G968" s="152" t="str">
        <f t="shared" si="49"/>
        <v>项</v>
      </c>
    </row>
    <row r="969" ht="36" customHeight="1" spans="1:7">
      <c r="A969" s="442">
        <v>2140111</v>
      </c>
      <c r="B969" s="302" t="s">
        <v>868</v>
      </c>
      <c r="C969" s="344">
        <v>0</v>
      </c>
      <c r="D969" s="344">
        <v>0</v>
      </c>
      <c r="E969" s="306" t="str">
        <f t="shared" si="47"/>
        <v/>
      </c>
      <c r="F969" s="273" t="str">
        <f t="shared" si="48"/>
        <v>否</v>
      </c>
      <c r="G969" s="152" t="str">
        <f t="shared" si="49"/>
        <v>项</v>
      </c>
    </row>
    <row r="970" ht="36" customHeight="1" spans="1:7">
      <c r="A970" s="442">
        <v>2140112</v>
      </c>
      <c r="B970" s="302" t="s">
        <v>869</v>
      </c>
      <c r="C970" s="344">
        <v>0</v>
      </c>
      <c r="D970" s="344">
        <v>0</v>
      </c>
      <c r="E970" s="306" t="str">
        <f t="shared" si="47"/>
        <v/>
      </c>
      <c r="F970" s="273" t="str">
        <f t="shared" si="48"/>
        <v>否</v>
      </c>
      <c r="G970" s="152" t="str">
        <f t="shared" si="49"/>
        <v>项</v>
      </c>
    </row>
    <row r="971" ht="36" customHeight="1" spans="1:7">
      <c r="A971" s="442">
        <v>2140114</v>
      </c>
      <c r="B971" s="302" t="s">
        <v>870</v>
      </c>
      <c r="C971" s="344">
        <v>0</v>
      </c>
      <c r="D971" s="344">
        <v>0</v>
      </c>
      <c r="E971" s="306" t="str">
        <f t="shared" si="47"/>
        <v/>
      </c>
      <c r="F971" s="273" t="str">
        <f t="shared" si="48"/>
        <v>否</v>
      </c>
      <c r="G971" s="152" t="str">
        <f t="shared" si="49"/>
        <v>项</v>
      </c>
    </row>
    <row r="972" ht="36" customHeight="1" spans="1:7">
      <c r="A972" s="442">
        <v>2140122</v>
      </c>
      <c r="B972" s="302" t="s">
        <v>871</v>
      </c>
      <c r="C972" s="344">
        <v>0</v>
      </c>
      <c r="D972" s="344">
        <v>0</v>
      </c>
      <c r="E972" s="306" t="str">
        <f t="shared" si="47"/>
        <v/>
      </c>
      <c r="F972" s="273" t="str">
        <f t="shared" si="48"/>
        <v>否</v>
      </c>
      <c r="G972" s="152" t="str">
        <f t="shared" si="49"/>
        <v>项</v>
      </c>
    </row>
    <row r="973" ht="36" customHeight="1" spans="1:7">
      <c r="A973" s="442">
        <v>2140123</v>
      </c>
      <c r="B973" s="302" t="s">
        <v>872</v>
      </c>
      <c r="C973" s="344">
        <v>0</v>
      </c>
      <c r="D973" s="344">
        <v>0</v>
      </c>
      <c r="E973" s="306" t="str">
        <f t="shared" si="47"/>
        <v/>
      </c>
      <c r="F973" s="273" t="str">
        <f t="shared" si="48"/>
        <v>否</v>
      </c>
      <c r="G973" s="152" t="str">
        <f t="shared" si="49"/>
        <v>项</v>
      </c>
    </row>
    <row r="974" ht="36" customHeight="1" spans="1:7">
      <c r="A974" s="442">
        <v>2140127</v>
      </c>
      <c r="B974" s="302" t="s">
        <v>873</v>
      </c>
      <c r="C974" s="344">
        <v>0</v>
      </c>
      <c r="D974" s="344">
        <v>0</v>
      </c>
      <c r="E974" s="306" t="str">
        <f t="shared" si="47"/>
        <v/>
      </c>
      <c r="F974" s="273" t="str">
        <f t="shared" si="48"/>
        <v>否</v>
      </c>
      <c r="G974" s="152" t="str">
        <f t="shared" si="49"/>
        <v>项</v>
      </c>
    </row>
    <row r="975" ht="36" customHeight="1" spans="1:7">
      <c r="A975" s="442">
        <v>2140128</v>
      </c>
      <c r="B975" s="302" t="s">
        <v>874</v>
      </c>
      <c r="C975" s="344">
        <v>0</v>
      </c>
      <c r="D975" s="344">
        <v>0</v>
      </c>
      <c r="E975" s="306" t="str">
        <f t="shared" si="47"/>
        <v/>
      </c>
      <c r="F975" s="273" t="str">
        <f t="shared" si="48"/>
        <v>否</v>
      </c>
      <c r="G975" s="152" t="str">
        <f t="shared" si="49"/>
        <v>项</v>
      </c>
    </row>
    <row r="976" ht="36" customHeight="1" spans="1:7">
      <c r="A976" s="442">
        <v>2140129</v>
      </c>
      <c r="B976" s="302" t="s">
        <v>875</v>
      </c>
      <c r="C976" s="344">
        <v>0</v>
      </c>
      <c r="D976" s="344">
        <v>0</v>
      </c>
      <c r="E976" s="306" t="str">
        <f t="shared" si="47"/>
        <v/>
      </c>
      <c r="F976" s="273" t="str">
        <f t="shared" si="48"/>
        <v>否</v>
      </c>
      <c r="G976" s="152" t="str">
        <f t="shared" si="49"/>
        <v>项</v>
      </c>
    </row>
    <row r="977" ht="36" customHeight="1" spans="1:7">
      <c r="A977" s="442">
        <v>2140130</v>
      </c>
      <c r="B977" s="302" t="s">
        <v>876</v>
      </c>
      <c r="C977" s="344">
        <v>0</v>
      </c>
      <c r="D977" s="344">
        <v>0</v>
      </c>
      <c r="E977" s="306" t="str">
        <f t="shared" si="47"/>
        <v/>
      </c>
      <c r="F977" s="273" t="str">
        <f t="shared" si="48"/>
        <v>否</v>
      </c>
      <c r="G977" s="152" t="str">
        <f t="shared" si="49"/>
        <v>项</v>
      </c>
    </row>
    <row r="978" ht="36" customHeight="1" spans="1:7">
      <c r="A978" s="442">
        <v>2140131</v>
      </c>
      <c r="B978" s="302" t="s">
        <v>877</v>
      </c>
      <c r="C978" s="344">
        <v>0</v>
      </c>
      <c r="D978" s="344">
        <v>0</v>
      </c>
      <c r="E978" s="306" t="str">
        <f t="shared" si="47"/>
        <v/>
      </c>
      <c r="F978" s="273" t="str">
        <f t="shared" si="48"/>
        <v>否</v>
      </c>
      <c r="G978" s="152" t="str">
        <f t="shared" si="49"/>
        <v>项</v>
      </c>
    </row>
    <row r="979" ht="36" customHeight="1" spans="1:7">
      <c r="A979" s="442">
        <v>2140133</v>
      </c>
      <c r="B979" s="302" t="s">
        <v>878</v>
      </c>
      <c r="C979" s="344">
        <v>0</v>
      </c>
      <c r="D979" s="344">
        <v>0</v>
      </c>
      <c r="E979" s="306" t="str">
        <f t="shared" si="47"/>
        <v/>
      </c>
      <c r="F979" s="273" t="str">
        <f t="shared" si="48"/>
        <v>否</v>
      </c>
      <c r="G979" s="152" t="str">
        <f t="shared" si="49"/>
        <v>项</v>
      </c>
    </row>
    <row r="980" ht="36" customHeight="1" spans="1:7">
      <c r="A980" s="442">
        <v>2140136</v>
      </c>
      <c r="B980" s="302" t="s">
        <v>879</v>
      </c>
      <c r="C980" s="344">
        <v>0</v>
      </c>
      <c r="D980" s="344">
        <v>0</v>
      </c>
      <c r="E980" s="306" t="str">
        <f t="shared" si="47"/>
        <v/>
      </c>
      <c r="F980" s="273" t="str">
        <f t="shared" si="48"/>
        <v>否</v>
      </c>
      <c r="G980" s="152" t="str">
        <f t="shared" si="49"/>
        <v>项</v>
      </c>
    </row>
    <row r="981" ht="36" customHeight="1" spans="1:7">
      <c r="A981" s="442">
        <v>2140138</v>
      </c>
      <c r="B981" s="302" t="s">
        <v>880</v>
      </c>
      <c r="C981" s="344">
        <v>0</v>
      </c>
      <c r="D981" s="344">
        <v>0</v>
      </c>
      <c r="E981" s="306" t="str">
        <f t="shared" si="47"/>
        <v/>
      </c>
      <c r="F981" s="273" t="str">
        <f t="shared" si="48"/>
        <v>否</v>
      </c>
      <c r="G981" s="152" t="str">
        <f t="shared" si="49"/>
        <v>项</v>
      </c>
    </row>
    <row r="982" ht="36" customHeight="1" spans="1:7">
      <c r="A982" s="442">
        <v>2140139</v>
      </c>
      <c r="B982" s="302" t="s">
        <v>881</v>
      </c>
      <c r="C982" s="344">
        <v>0</v>
      </c>
      <c r="D982" s="344">
        <v>0</v>
      </c>
      <c r="E982" s="306" t="str">
        <f t="shared" si="47"/>
        <v/>
      </c>
      <c r="F982" s="273" t="str">
        <f t="shared" si="48"/>
        <v>否</v>
      </c>
      <c r="G982" s="152" t="str">
        <f t="shared" si="49"/>
        <v>项</v>
      </c>
    </row>
    <row r="983" ht="36" customHeight="1" spans="1:7">
      <c r="A983" s="442">
        <v>2140199</v>
      </c>
      <c r="B983" s="302" t="s">
        <v>882</v>
      </c>
      <c r="C983" s="344">
        <v>0</v>
      </c>
      <c r="D983" s="344">
        <v>0</v>
      </c>
      <c r="E983" s="306" t="str">
        <f t="shared" si="47"/>
        <v/>
      </c>
      <c r="F983" s="273" t="str">
        <f t="shared" si="48"/>
        <v>否</v>
      </c>
      <c r="G983" s="152" t="str">
        <f t="shared" si="49"/>
        <v>项</v>
      </c>
    </row>
    <row r="984" ht="36" customHeight="1" spans="1:7">
      <c r="A984" s="441">
        <v>21402</v>
      </c>
      <c r="B984" s="298" t="s">
        <v>883</v>
      </c>
      <c r="C984" s="340">
        <v>0</v>
      </c>
      <c r="D984" s="340">
        <v>0</v>
      </c>
      <c r="E984" s="311" t="str">
        <f t="shared" si="47"/>
        <v/>
      </c>
      <c r="F984" s="273" t="str">
        <f t="shared" si="48"/>
        <v>否</v>
      </c>
      <c r="G984" s="152" t="str">
        <f t="shared" si="49"/>
        <v>款</v>
      </c>
    </row>
    <row r="985" ht="36" customHeight="1" spans="1:7">
      <c r="A985" s="442">
        <v>2140201</v>
      </c>
      <c r="B985" s="302" t="s">
        <v>139</v>
      </c>
      <c r="C985" s="344">
        <v>0</v>
      </c>
      <c r="D985" s="344">
        <v>0</v>
      </c>
      <c r="E985" s="306" t="str">
        <f t="shared" si="47"/>
        <v/>
      </c>
      <c r="F985" s="273" t="str">
        <f t="shared" si="48"/>
        <v>否</v>
      </c>
      <c r="G985" s="152" t="str">
        <f t="shared" si="49"/>
        <v>项</v>
      </c>
    </row>
    <row r="986" ht="36" customHeight="1" spans="1:7">
      <c r="A986" s="442">
        <v>2140202</v>
      </c>
      <c r="B986" s="302" t="s">
        <v>140</v>
      </c>
      <c r="C986" s="344">
        <v>0</v>
      </c>
      <c r="D986" s="344">
        <v>0</v>
      </c>
      <c r="E986" s="306" t="str">
        <f t="shared" si="47"/>
        <v/>
      </c>
      <c r="F986" s="273" t="str">
        <f t="shared" si="48"/>
        <v>否</v>
      </c>
      <c r="G986" s="152" t="str">
        <f t="shared" si="49"/>
        <v>项</v>
      </c>
    </row>
    <row r="987" ht="36" customHeight="1" spans="1:7">
      <c r="A987" s="442">
        <v>2140203</v>
      </c>
      <c r="B987" s="302" t="s">
        <v>141</v>
      </c>
      <c r="C987" s="344">
        <v>0</v>
      </c>
      <c r="D987" s="344">
        <v>0</v>
      </c>
      <c r="E987" s="306" t="str">
        <f t="shared" si="47"/>
        <v/>
      </c>
      <c r="F987" s="273" t="str">
        <f t="shared" si="48"/>
        <v>否</v>
      </c>
      <c r="G987" s="152" t="str">
        <f t="shared" si="49"/>
        <v>项</v>
      </c>
    </row>
    <row r="988" ht="36" customHeight="1" spans="1:7">
      <c r="A988" s="442">
        <v>2140204</v>
      </c>
      <c r="B988" s="302" t="s">
        <v>884</v>
      </c>
      <c r="C988" s="344">
        <v>0</v>
      </c>
      <c r="D988" s="344">
        <v>0</v>
      </c>
      <c r="E988" s="306" t="str">
        <f t="shared" si="47"/>
        <v/>
      </c>
      <c r="F988" s="273" t="str">
        <f t="shared" si="48"/>
        <v>否</v>
      </c>
      <c r="G988" s="152" t="str">
        <f t="shared" si="49"/>
        <v>项</v>
      </c>
    </row>
    <row r="989" ht="36" customHeight="1" spans="1:7">
      <c r="A989" s="442">
        <v>2140205</v>
      </c>
      <c r="B989" s="302" t="s">
        <v>885</v>
      </c>
      <c r="C989" s="344">
        <v>0</v>
      </c>
      <c r="D989" s="344">
        <v>0</v>
      </c>
      <c r="E989" s="306" t="str">
        <f t="shared" si="47"/>
        <v/>
      </c>
      <c r="F989" s="273" t="str">
        <f t="shared" si="48"/>
        <v>否</v>
      </c>
      <c r="G989" s="152" t="str">
        <f t="shared" si="49"/>
        <v>项</v>
      </c>
    </row>
    <row r="990" ht="36" customHeight="1" spans="1:7">
      <c r="A990" s="442">
        <v>2140206</v>
      </c>
      <c r="B990" s="302" t="s">
        <v>886</v>
      </c>
      <c r="C990" s="344">
        <v>0</v>
      </c>
      <c r="D990" s="344">
        <v>0</v>
      </c>
      <c r="E990" s="306" t="str">
        <f t="shared" si="47"/>
        <v/>
      </c>
      <c r="F990" s="273" t="str">
        <f t="shared" si="48"/>
        <v>否</v>
      </c>
      <c r="G990" s="152" t="str">
        <f t="shared" si="49"/>
        <v>项</v>
      </c>
    </row>
    <row r="991" ht="36" customHeight="1" spans="1:7">
      <c r="A991" s="442">
        <v>2140207</v>
      </c>
      <c r="B991" s="302" t="s">
        <v>887</v>
      </c>
      <c r="C991" s="344">
        <v>0</v>
      </c>
      <c r="D991" s="344">
        <v>0</v>
      </c>
      <c r="E991" s="306" t="str">
        <f t="shared" si="47"/>
        <v/>
      </c>
      <c r="F991" s="273" t="str">
        <f t="shared" si="48"/>
        <v>否</v>
      </c>
      <c r="G991" s="152" t="str">
        <f t="shared" si="49"/>
        <v>项</v>
      </c>
    </row>
    <row r="992" ht="36" customHeight="1" spans="1:7">
      <c r="A992" s="442">
        <v>2140208</v>
      </c>
      <c r="B992" s="302" t="s">
        <v>888</v>
      </c>
      <c r="C992" s="344">
        <v>0</v>
      </c>
      <c r="D992" s="344">
        <v>0</v>
      </c>
      <c r="E992" s="306" t="str">
        <f t="shared" si="47"/>
        <v/>
      </c>
      <c r="F992" s="273" t="str">
        <f t="shared" si="48"/>
        <v>否</v>
      </c>
      <c r="G992" s="152" t="str">
        <f t="shared" si="49"/>
        <v>项</v>
      </c>
    </row>
    <row r="993" ht="36" customHeight="1" spans="1:7">
      <c r="A993" s="442">
        <v>2140299</v>
      </c>
      <c r="B993" s="302" t="s">
        <v>889</v>
      </c>
      <c r="C993" s="344">
        <v>0</v>
      </c>
      <c r="D993" s="344">
        <v>0</v>
      </c>
      <c r="E993" s="306" t="str">
        <f t="shared" si="47"/>
        <v/>
      </c>
      <c r="F993" s="273" t="str">
        <f t="shared" si="48"/>
        <v>否</v>
      </c>
      <c r="G993" s="152" t="str">
        <f t="shared" si="49"/>
        <v>项</v>
      </c>
    </row>
    <row r="994" ht="36" customHeight="1" spans="1:7">
      <c r="A994" s="441">
        <v>21403</v>
      </c>
      <c r="B994" s="298" t="s">
        <v>890</v>
      </c>
      <c r="C994" s="340">
        <v>0</v>
      </c>
      <c r="D994" s="340">
        <v>0</v>
      </c>
      <c r="E994" s="311" t="str">
        <f t="shared" si="47"/>
        <v/>
      </c>
      <c r="F994" s="273" t="str">
        <f t="shared" si="48"/>
        <v>否</v>
      </c>
      <c r="G994" s="152" t="str">
        <f t="shared" si="49"/>
        <v>款</v>
      </c>
    </row>
    <row r="995" ht="36" customHeight="1" spans="1:7">
      <c r="A995" s="442">
        <v>2140301</v>
      </c>
      <c r="B995" s="302" t="s">
        <v>139</v>
      </c>
      <c r="C995" s="344">
        <v>0</v>
      </c>
      <c r="D995" s="344">
        <v>0</v>
      </c>
      <c r="E995" s="306" t="str">
        <f t="shared" si="47"/>
        <v/>
      </c>
      <c r="F995" s="273" t="str">
        <f t="shared" si="48"/>
        <v>否</v>
      </c>
      <c r="G995" s="152" t="str">
        <f t="shared" si="49"/>
        <v>项</v>
      </c>
    </row>
    <row r="996" ht="36" customHeight="1" spans="1:7">
      <c r="A996" s="442">
        <v>2140302</v>
      </c>
      <c r="B996" s="302" t="s">
        <v>140</v>
      </c>
      <c r="C996" s="344">
        <v>0</v>
      </c>
      <c r="D996" s="344">
        <v>0</v>
      </c>
      <c r="E996" s="306" t="str">
        <f t="shared" si="47"/>
        <v/>
      </c>
      <c r="F996" s="273" t="str">
        <f t="shared" si="48"/>
        <v>否</v>
      </c>
      <c r="G996" s="152" t="str">
        <f t="shared" si="49"/>
        <v>项</v>
      </c>
    </row>
    <row r="997" ht="36" customHeight="1" spans="1:7">
      <c r="A997" s="442">
        <v>2140303</v>
      </c>
      <c r="B997" s="302" t="s">
        <v>141</v>
      </c>
      <c r="C997" s="344">
        <v>0</v>
      </c>
      <c r="D997" s="344">
        <v>0</v>
      </c>
      <c r="E997" s="306" t="str">
        <f t="shared" si="47"/>
        <v/>
      </c>
      <c r="F997" s="273" t="str">
        <f t="shared" si="48"/>
        <v>否</v>
      </c>
      <c r="G997" s="152" t="str">
        <f t="shared" si="49"/>
        <v>项</v>
      </c>
    </row>
    <row r="998" ht="36" customHeight="1" spans="1:7">
      <c r="A998" s="442">
        <v>2140304</v>
      </c>
      <c r="B998" s="302" t="s">
        <v>891</v>
      </c>
      <c r="C998" s="344">
        <v>0</v>
      </c>
      <c r="D998" s="344">
        <v>0</v>
      </c>
      <c r="E998" s="306" t="str">
        <f t="shared" si="47"/>
        <v/>
      </c>
      <c r="F998" s="273" t="str">
        <f t="shared" si="48"/>
        <v>否</v>
      </c>
      <c r="G998" s="152" t="str">
        <f t="shared" si="49"/>
        <v>项</v>
      </c>
    </row>
    <row r="999" ht="36" customHeight="1" spans="1:7">
      <c r="A999" s="442">
        <v>2140305</v>
      </c>
      <c r="B999" s="302" t="s">
        <v>892</v>
      </c>
      <c r="C999" s="344">
        <v>0</v>
      </c>
      <c r="D999" s="344">
        <v>0</v>
      </c>
      <c r="E999" s="306" t="str">
        <f t="shared" si="47"/>
        <v/>
      </c>
      <c r="F999" s="273" t="str">
        <f t="shared" si="48"/>
        <v>否</v>
      </c>
      <c r="G999" s="152" t="str">
        <f t="shared" si="49"/>
        <v>项</v>
      </c>
    </row>
    <row r="1000" ht="36" customHeight="1" spans="1:7">
      <c r="A1000" s="442">
        <v>2140306</v>
      </c>
      <c r="B1000" s="302" t="s">
        <v>893</v>
      </c>
      <c r="C1000" s="344">
        <v>0</v>
      </c>
      <c r="D1000" s="344">
        <v>0</v>
      </c>
      <c r="E1000" s="306" t="str">
        <f t="shared" si="47"/>
        <v/>
      </c>
      <c r="F1000" s="273" t="str">
        <f t="shared" si="48"/>
        <v>否</v>
      </c>
      <c r="G1000" s="152" t="str">
        <f t="shared" si="49"/>
        <v>项</v>
      </c>
    </row>
    <row r="1001" ht="36" customHeight="1" spans="1:7">
      <c r="A1001" s="442">
        <v>2140307</v>
      </c>
      <c r="B1001" s="302" t="s">
        <v>894</v>
      </c>
      <c r="C1001" s="344">
        <v>0</v>
      </c>
      <c r="D1001" s="344">
        <v>0</v>
      </c>
      <c r="E1001" s="306" t="str">
        <f t="shared" si="47"/>
        <v/>
      </c>
      <c r="F1001" s="273" t="str">
        <f t="shared" si="48"/>
        <v>否</v>
      </c>
      <c r="G1001" s="152" t="str">
        <f t="shared" si="49"/>
        <v>项</v>
      </c>
    </row>
    <row r="1002" ht="36" customHeight="1" spans="1:7">
      <c r="A1002" s="442">
        <v>2140308</v>
      </c>
      <c r="B1002" s="302" t="s">
        <v>895</v>
      </c>
      <c r="C1002" s="344">
        <v>0</v>
      </c>
      <c r="D1002" s="344">
        <v>0</v>
      </c>
      <c r="E1002" s="306" t="str">
        <f t="shared" si="47"/>
        <v/>
      </c>
      <c r="F1002" s="273" t="str">
        <f t="shared" si="48"/>
        <v>否</v>
      </c>
      <c r="G1002" s="152" t="str">
        <f t="shared" si="49"/>
        <v>项</v>
      </c>
    </row>
    <row r="1003" ht="36" customHeight="1" spans="1:7">
      <c r="A1003" s="442">
        <v>2140399</v>
      </c>
      <c r="B1003" s="302" t="s">
        <v>896</v>
      </c>
      <c r="C1003" s="344">
        <v>0</v>
      </c>
      <c r="D1003" s="344">
        <v>0</v>
      </c>
      <c r="E1003" s="306" t="str">
        <f t="shared" si="47"/>
        <v/>
      </c>
      <c r="F1003" s="273" t="str">
        <f t="shared" si="48"/>
        <v>否</v>
      </c>
      <c r="G1003" s="152" t="str">
        <f t="shared" si="49"/>
        <v>项</v>
      </c>
    </row>
    <row r="1004" ht="36" customHeight="1" spans="1:7">
      <c r="A1004" s="441">
        <v>21404</v>
      </c>
      <c r="B1004" s="298" t="s">
        <v>897</v>
      </c>
      <c r="C1004" s="340">
        <v>0</v>
      </c>
      <c r="D1004" s="340">
        <v>0</v>
      </c>
      <c r="E1004" s="311" t="str">
        <f t="shared" si="47"/>
        <v/>
      </c>
      <c r="F1004" s="273" t="str">
        <f t="shared" si="48"/>
        <v>否</v>
      </c>
      <c r="G1004" s="152" t="str">
        <f t="shared" si="49"/>
        <v>款</v>
      </c>
    </row>
    <row r="1005" ht="36" customHeight="1" spans="1:7">
      <c r="A1005" s="442">
        <v>2140401</v>
      </c>
      <c r="B1005" s="302" t="s">
        <v>898</v>
      </c>
      <c r="C1005" s="344">
        <v>0</v>
      </c>
      <c r="D1005" s="344">
        <v>0</v>
      </c>
      <c r="E1005" s="306" t="str">
        <f t="shared" si="47"/>
        <v/>
      </c>
      <c r="F1005" s="273" t="str">
        <f t="shared" si="48"/>
        <v>否</v>
      </c>
      <c r="G1005" s="152" t="str">
        <f t="shared" si="49"/>
        <v>项</v>
      </c>
    </row>
    <row r="1006" ht="36" customHeight="1" spans="1:7">
      <c r="A1006" s="442">
        <v>2140402</v>
      </c>
      <c r="B1006" s="302" t="s">
        <v>899</v>
      </c>
      <c r="C1006" s="344">
        <v>0</v>
      </c>
      <c r="D1006" s="344">
        <v>0</v>
      </c>
      <c r="E1006" s="306" t="str">
        <f t="shared" si="47"/>
        <v/>
      </c>
      <c r="F1006" s="273" t="str">
        <f t="shared" si="48"/>
        <v>否</v>
      </c>
      <c r="G1006" s="152" t="str">
        <f t="shared" si="49"/>
        <v>项</v>
      </c>
    </row>
    <row r="1007" ht="36" customHeight="1" spans="1:7">
      <c r="A1007" s="442">
        <v>2140403</v>
      </c>
      <c r="B1007" s="302" t="s">
        <v>900</v>
      </c>
      <c r="C1007" s="344">
        <v>0</v>
      </c>
      <c r="D1007" s="344">
        <v>0</v>
      </c>
      <c r="E1007" s="306" t="str">
        <f t="shared" si="47"/>
        <v/>
      </c>
      <c r="F1007" s="273" t="str">
        <f t="shared" si="48"/>
        <v>否</v>
      </c>
      <c r="G1007" s="152" t="str">
        <f t="shared" si="49"/>
        <v>项</v>
      </c>
    </row>
    <row r="1008" ht="36" customHeight="1" spans="1:7">
      <c r="A1008" s="442">
        <v>2140499</v>
      </c>
      <c r="B1008" s="302" t="s">
        <v>901</v>
      </c>
      <c r="C1008" s="344">
        <v>0</v>
      </c>
      <c r="D1008" s="344">
        <v>0</v>
      </c>
      <c r="E1008" s="306" t="str">
        <f t="shared" si="47"/>
        <v/>
      </c>
      <c r="F1008" s="273" t="str">
        <f t="shared" si="48"/>
        <v>否</v>
      </c>
      <c r="G1008" s="152" t="str">
        <f t="shared" si="49"/>
        <v>项</v>
      </c>
    </row>
    <row r="1009" ht="36" customHeight="1" spans="1:7">
      <c r="A1009" s="441">
        <v>21405</v>
      </c>
      <c r="B1009" s="298" t="s">
        <v>902</v>
      </c>
      <c r="C1009" s="340">
        <v>0</v>
      </c>
      <c r="D1009" s="340">
        <v>0</v>
      </c>
      <c r="E1009" s="311" t="str">
        <f t="shared" si="47"/>
        <v/>
      </c>
      <c r="F1009" s="273" t="str">
        <f t="shared" si="48"/>
        <v>否</v>
      </c>
      <c r="G1009" s="152" t="str">
        <f t="shared" si="49"/>
        <v>款</v>
      </c>
    </row>
    <row r="1010" ht="36" customHeight="1" spans="1:7">
      <c r="A1010" s="442">
        <v>2140501</v>
      </c>
      <c r="B1010" s="302" t="s">
        <v>139</v>
      </c>
      <c r="C1010" s="344">
        <v>0</v>
      </c>
      <c r="D1010" s="344">
        <v>0</v>
      </c>
      <c r="E1010" s="306" t="str">
        <f t="shared" si="47"/>
        <v/>
      </c>
      <c r="F1010" s="273" t="str">
        <f t="shared" si="48"/>
        <v>否</v>
      </c>
      <c r="G1010" s="152" t="str">
        <f t="shared" si="49"/>
        <v>项</v>
      </c>
    </row>
    <row r="1011" ht="36" customHeight="1" spans="1:7">
      <c r="A1011" s="442">
        <v>2140502</v>
      </c>
      <c r="B1011" s="302" t="s">
        <v>140</v>
      </c>
      <c r="C1011" s="344">
        <v>0</v>
      </c>
      <c r="D1011" s="344">
        <v>0</v>
      </c>
      <c r="E1011" s="306" t="str">
        <f t="shared" si="47"/>
        <v/>
      </c>
      <c r="F1011" s="273" t="str">
        <f t="shared" si="48"/>
        <v>否</v>
      </c>
      <c r="G1011" s="152" t="str">
        <f t="shared" si="49"/>
        <v>项</v>
      </c>
    </row>
    <row r="1012" ht="36" customHeight="1" spans="1:7">
      <c r="A1012" s="442">
        <v>2140503</v>
      </c>
      <c r="B1012" s="302" t="s">
        <v>141</v>
      </c>
      <c r="C1012" s="344">
        <v>0</v>
      </c>
      <c r="D1012" s="344">
        <v>0</v>
      </c>
      <c r="E1012" s="306" t="str">
        <f t="shared" si="47"/>
        <v/>
      </c>
      <c r="F1012" s="273" t="str">
        <f t="shared" si="48"/>
        <v>否</v>
      </c>
      <c r="G1012" s="152" t="str">
        <f t="shared" si="49"/>
        <v>项</v>
      </c>
    </row>
    <row r="1013" ht="36" customHeight="1" spans="1:7">
      <c r="A1013" s="442">
        <v>2140504</v>
      </c>
      <c r="B1013" s="302" t="s">
        <v>888</v>
      </c>
      <c r="C1013" s="344">
        <v>0</v>
      </c>
      <c r="D1013" s="344">
        <v>0</v>
      </c>
      <c r="E1013" s="306" t="str">
        <f t="shared" si="47"/>
        <v/>
      </c>
      <c r="F1013" s="273" t="str">
        <f t="shared" si="48"/>
        <v>否</v>
      </c>
      <c r="G1013" s="152" t="str">
        <f t="shared" si="49"/>
        <v>项</v>
      </c>
    </row>
    <row r="1014" ht="36" customHeight="1" spans="1:7">
      <c r="A1014" s="442">
        <v>2140505</v>
      </c>
      <c r="B1014" s="302" t="s">
        <v>903</v>
      </c>
      <c r="C1014" s="344">
        <v>0</v>
      </c>
      <c r="D1014" s="344">
        <v>0</v>
      </c>
      <c r="E1014" s="306" t="str">
        <f t="shared" si="47"/>
        <v/>
      </c>
      <c r="F1014" s="273" t="str">
        <f t="shared" si="48"/>
        <v>否</v>
      </c>
      <c r="G1014" s="152" t="str">
        <f t="shared" si="49"/>
        <v>项</v>
      </c>
    </row>
    <row r="1015" ht="36" customHeight="1" spans="1:7">
      <c r="A1015" s="442">
        <v>2140599</v>
      </c>
      <c r="B1015" s="302" t="s">
        <v>904</v>
      </c>
      <c r="C1015" s="344">
        <v>0</v>
      </c>
      <c r="D1015" s="344">
        <v>0</v>
      </c>
      <c r="E1015" s="306" t="str">
        <f t="shared" si="47"/>
        <v/>
      </c>
      <c r="F1015" s="273" t="str">
        <f t="shared" si="48"/>
        <v>否</v>
      </c>
      <c r="G1015" s="152" t="str">
        <f t="shared" si="49"/>
        <v>项</v>
      </c>
    </row>
    <row r="1016" ht="36" customHeight="1" spans="1:7">
      <c r="A1016" s="441">
        <v>21406</v>
      </c>
      <c r="B1016" s="298" t="s">
        <v>905</v>
      </c>
      <c r="C1016" s="340">
        <v>0</v>
      </c>
      <c r="D1016" s="340">
        <v>0</v>
      </c>
      <c r="E1016" s="311" t="str">
        <f t="shared" si="47"/>
        <v/>
      </c>
      <c r="F1016" s="273" t="str">
        <f t="shared" si="48"/>
        <v>否</v>
      </c>
      <c r="G1016" s="152" t="str">
        <f t="shared" si="49"/>
        <v>款</v>
      </c>
    </row>
    <row r="1017" ht="36" customHeight="1" spans="1:7">
      <c r="A1017" s="442">
        <v>2140601</v>
      </c>
      <c r="B1017" s="302" t="s">
        <v>906</v>
      </c>
      <c r="C1017" s="344">
        <v>0</v>
      </c>
      <c r="D1017" s="344">
        <v>0</v>
      </c>
      <c r="E1017" s="306" t="str">
        <f t="shared" si="47"/>
        <v/>
      </c>
      <c r="F1017" s="273" t="str">
        <f t="shared" si="48"/>
        <v>否</v>
      </c>
      <c r="G1017" s="152" t="str">
        <f t="shared" si="49"/>
        <v>项</v>
      </c>
    </row>
    <row r="1018" ht="36" customHeight="1" spans="1:7">
      <c r="A1018" s="442">
        <v>2140602</v>
      </c>
      <c r="B1018" s="302" t="s">
        <v>907</v>
      </c>
      <c r="C1018" s="344">
        <v>0</v>
      </c>
      <c r="D1018" s="344">
        <v>0</v>
      </c>
      <c r="E1018" s="306" t="str">
        <f t="shared" si="47"/>
        <v/>
      </c>
      <c r="F1018" s="273" t="str">
        <f t="shared" si="48"/>
        <v>否</v>
      </c>
      <c r="G1018" s="152" t="str">
        <f t="shared" si="49"/>
        <v>项</v>
      </c>
    </row>
    <row r="1019" ht="36" customHeight="1" spans="1:7">
      <c r="A1019" s="442">
        <v>2140603</v>
      </c>
      <c r="B1019" s="302" t="s">
        <v>908</v>
      </c>
      <c r="C1019" s="344">
        <v>0</v>
      </c>
      <c r="D1019" s="344">
        <v>0</v>
      </c>
      <c r="E1019" s="306" t="str">
        <f t="shared" si="47"/>
        <v/>
      </c>
      <c r="F1019" s="273" t="str">
        <f t="shared" si="48"/>
        <v>否</v>
      </c>
      <c r="G1019" s="152" t="str">
        <f t="shared" si="49"/>
        <v>项</v>
      </c>
    </row>
    <row r="1020" ht="36" customHeight="1" spans="1:7">
      <c r="A1020" s="442">
        <v>2140699</v>
      </c>
      <c r="B1020" s="302" t="s">
        <v>909</v>
      </c>
      <c r="C1020" s="344">
        <v>0</v>
      </c>
      <c r="D1020" s="344">
        <v>0</v>
      </c>
      <c r="E1020" s="306" t="str">
        <f t="shared" si="47"/>
        <v/>
      </c>
      <c r="F1020" s="273" t="str">
        <f t="shared" si="48"/>
        <v>否</v>
      </c>
      <c r="G1020" s="152" t="str">
        <f t="shared" si="49"/>
        <v>项</v>
      </c>
    </row>
    <row r="1021" ht="36" customHeight="1" spans="1:7">
      <c r="A1021" s="441">
        <v>21499</v>
      </c>
      <c r="B1021" s="298" t="s">
        <v>910</v>
      </c>
      <c r="C1021" s="340">
        <v>0</v>
      </c>
      <c r="D1021" s="340">
        <v>0</v>
      </c>
      <c r="E1021" s="311" t="str">
        <f t="shared" si="47"/>
        <v/>
      </c>
      <c r="F1021" s="273" t="str">
        <f t="shared" si="48"/>
        <v>否</v>
      </c>
      <c r="G1021" s="152" t="str">
        <f t="shared" si="49"/>
        <v>款</v>
      </c>
    </row>
    <row r="1022" ht="36" customHeight="1" spans="1:7">
      <c r="A1022" s="442">
        <v>2149901</v>
      </c>
      <c r="B1022" s="302" t="s">
        <v>911</v>
      </c>
      <c r="C1022" s="344">
        <v>0</v>
      </c>
      <c r="D1022" s="344">
        <v>0</v>
      </c>
      <c r="E1022" s="306" t="str">
        <f t="shared" ref="E1022:E1085" si="50">IF(C1022&gt;0,D1022/C1022-1,IF(C1022&lt;0,-(D1022/C1022-1),""))</f>
        <v/>
      </c>
      <c r="F1022" s="273" t="str">
        <f t="shared" si="48"/>
        <v>否</v>
      </c>
      <c r="G1022" s="152" t="str">
        <f t="shared" si="49"/>
        <v>项</v>
      </c>
    </row>
    <row r="1023" ht="36" customHeight="1" spans="1:7">
      <c r="A1023" s="442">
        <v>2149999</v>
      </c>
      <c r="B1023" s="302" t="s">
        <v>912</v>
      </c>
      <c r="C1023" s="344">
        <v>0</v>
      </c>
      <c r="D1023" s="344">
        <v>0</v>
      </c>
      <c r="E1023" s="306" t="str">
        <f t="shared" si="50"/>
        <v/>
      </c>
      <c r="F1023" s="273" t="str">
        <f t="shared" si="48"/>
        <v>否</v>
      </c>
      <c r="G1023" s="152" t="str">
        <f t="shared" si="49"/>
        <v>项</v>
      </c>
    </row>
    <row r="1024" ht="36" customHeight="1" spans="1:7">
      <c r="A1024" s="446" t="s">
        <v>913</v>
      </c>
      <c r="B1024" s="447" t="s">
        <v>279</v>
      </c>
      <c r="C1024" s="448">
        <v>0</v>
      </c>
      <c r="D1024" s="448">
        <v>0</v>
      </c>
      <c r="E1024" s="306" t="str">
        <f t="shared" si="50"/>
        <v/>
      </c>
      <c r="F1024" s="273" t="str">
        <f t="shared" si="48"/>
        <v>否</v>
      </c>
      <c r="G1024" s="152" t="str">
        <f t="shared" si="49"/>
        <v>项</v>
      </c>
    </row>
    <row r="1025" ht="36" customHeight="1" spans="1:7">
      <c r="A1025" s="441">
        <v>215</v>
      </c>
      <c r="B1025" s="298" t="s">
        <v>97</v>
      </c>
      <c r="C1025" s="340">
        <v>0</v>
      </c>
      <c r="D1025" s="340">
        <v>0</v>
      </c>
      <c r="E1025" s="311" t="str">
        <f t="shared" si="50"/>
        <v/>
      </c>
      <c r="F1025" s="273" t="str">
        <f t="shared" si="48"/>
        <v>是</v>
      </c>
      <c r="G1025" s="152" t="str">
        <f t="shared" si="49"/>
        <v>类</v>
      </c>
    </row>
    <row r="1026" ht="36" customHeight="1" spans="1:7">
      <c r="A1026" s="441">
        <v>21501</v>
      </c>
      <c r="B1026" s="298" t="s">
        <v>914</v>
      </c>
      <c r="C1026" s="340">
        <v>0</v>
      </c>
      <c r="D1026" s="340">
        <v>0</v>
      </c>
      <c r="E1026" s="311" t="str">
        <f t="shared" si="50"/>
        <v/>
      </c>
      <c r="F1026" s="273" t="str">
        <f t="shared" si="48"/>
        <v>否</v>
      </c>
      <c r="G1026" s="152" t="str">
        <f t="shared" si="49"/>
        <v>款</v>
      </c>
    </row>
    <row r="1027" ht="36" customHeight="1" spans="1:7">
      <c r="A1027" s="442">
        <v>2150101</v>
      </c>
      <c r="B1027" s="302" t="s">
        <v>139</v>
      </c>
      <c r="C1027" s="344">
        <v>0</v>
      </c>
      <c r="D1027" s="344">
        <v>0</v>
      </c>
      <c r="E1027" s="306" t="str">
        <f t="shared" si="50"/>
        <v/>
      </c>
      <c r="F1027" s="273" t="str">
        <f t="shared" si="48"/>
        <v>否</v>
      </c>
      <c r="G1027" s="152" t="str">
        <f t="shared" si="49"/>
        <v>项</v>
      </c>
    </row>
    <row r="1028" ht="36" customHeight="1" spans="1:7">
      <c r="A1028" s="442">
        <v>2150102</v>
      </c>
      <c r="B1028" s="302" t="s">
        <v>140</v>
      </c>
      <c r="C1028" s="344">
        <v>0</v>
      </c>
      <c r="D1028" s="344">
        <v>0</v>
      </c>
      <c r="E1028" s="306" t="str">
        <f t="shared" si="50"/>
        <v/>
      </c>
      <c r="F1028" s="273" t="str">
        <f t="shared" ref="F1028:F1091" si="51">IF(LEN(A1028)=3,"是",IF(B1028&lt;&gt;"",IF(SUM(C1028:D1028)&lt;&gt;0,"是","否"),"是"))</f>
        <v>否</v>
      </c>
      <c r="G1028" s="152" t="str">
        <f t="shared" ref="G1028:G1091" si="52">IF(LEN(A1028)=3,"类",IF(LEN(A1028)=5,"款","项"))</f>
        <v>项</v>
      </c>
    </row>
    <row r="1029" ht="36" customHeight="1" spans="1:7">
      <c r="A1029" s="442">
        <v>2150103</v>
      </c>
      <c r="B1029" s="302" t="s">
        <v>141</v>
      </c>
      <c r="C1029" s="344">
        <v>0</v>
      </c>
      <c r="D1029" s="344">
        <v>0</v>
      </c>
      <c r="E1029" s="306" t="str">
        <f t="shared" si="50"/>
        <v/>
      </c>
      <c r="F1029" s="273" t="str">
        <f t="shared" si="51"/>
        <v>否</v>
      </c>
      <c r="G1029" s="152" t="str">
        <f t="shared" si="52"/>
        <v>项</v>
      </c>
    </row>
    <row r="1030" ht="36" customHeight="1" spans="1:7">
      <c r="A1030" s="442">
        <v>2150104</v>
      </c>
      <c r="B1030" s="302" t="s">
        <v>915</v>
      </c>
      <c r="C1030" s="344">
        <v>0</v>
      </c>
      <c r="D1030" s="344">
        <v>0</v>
      </c>
      <c r="E1030" s="306" t="str">
        <f t="shared" si="50"/>
        <v/>
      </c>
      <c r="F1030" s="273" t="str">
        <f t="shared" si="51"/>
        <v>否</v>
      </c>
      <c r="G1030" s="152" t="str">
        <f t="shared" si="52"/>
        <v>项</v>
      </c>
    </row>
    <row r="1031" ht="36" customHeight="1" spans="1:7">
      <c r="A1031" s="442">
        <v>2150105</v>
      </c>
      <c r="B1031" s="302" t="s">
        <v>916</v>
      </c>
      <c r="C1031" s="344">
        <v>0</v>
      </c>
      <c r="D1031" s="344">
        <v>0</v>
      </c>
      <c r="E1031" s="306" t="str">
        <f t="shared" si="50"/>
        <v/>
      </c>
      <c r="F1031" s="273" t="str">
        <f t="shared" si="51"/>
        <v>否</v>
      </c>
      <c r="G1031" s="152" t="str">
        <f t="shared" si="52"/>
        <v>项</v>
      </c>
    </row>
    <row r="1032" ht="36" customHeight="1" spans="1:7">
      <c r="A1032" s="442">
        <v>2150106</v>
      </c>
      <c r="B1032" s="302" t="s">
        <v>917</v>
      </c>
      <c r="C1032" s="344">
        <v>0</v>
      </c>
      <c r="D1032" s="344">
        <v>0</v>
      </c>
      <c r="E1032" s="306" t="str">
        <f t="shared" si="50"/>
        <v/>
      </c>
      <c r="F1032" s="273" t="str">
        <f t="shared" si="51"/>
        <v>否</v>
      </c>
      <c r="G1032" s="152" t="str">
        <f t="shared" si="52"/>
        <v>项</v>
      </c>
    </row>
    <row r="1033" ht="36" customHeight="1" spans="1:7">
      <c r="A1033" s="442">
        <v>2150107</v>
      </c>
      <c r="B1033" s="302" t="s">
        <v>918</v>
      </c>
      <c r="C1033" s="344">
        <v>0</v>
      </c>
      <c r="D1033" s="344">
        <v>0</v>
      </c>
      <c r="E1033" s="306" t="str">
        <f t="shared" si="50"/>
        <v/>
      </c>
      <c r="F1033" s="273" t="str">
        <f t="shared" si="51"/>
        <v>否</v>
      </c>
      <c r="G1033" s="152" t="str">
        <f t="shared" si="52"/>
        <v>项</v>
      </c>
    </row>
    <row r="1034" ht="36" customHeight="1" spans="1:7">
      <c r="A1034" s="442">
        <v>2150108</v>
      </c>
      <c r="B1034" s="302" t="s">
        <v>919</v>
      </c>
      <c r="C1034" s="344">
        <v>0</v>
      </c>
      <c r="D1034" s="344">
        <v>0</v>
      </c>
      <c r="E1034" s="306" t="str">
        <f t="shared" si="50"/>
        <v/>
      </c>
      <c r="F1034" s="273" t="str">
        <f t="shared" si="51"/>
        <v>否</v>
      </c>
      <c r="G1034" s="152" t="str">
        <f t="shared" si="52"/>
        <v>项</v>
      </c>
    </row>
    <row r="1035" ht="36" customHeight="1" spans="1:7">
      <c r="A1035" s="442">
        <v>2150199</v>
      </c>
      <c r="B1035" s="302" t="s">
        <v>920</v>
      </c>
      <c r="C1035" s="344">
        <v>0</v>
      </c>
      <c r="D1035" s="344">
        <v>0</v>
      </c>
      <c r="E1035" s="306" t="str">
        <f t="shared" si="50"/>
        <v/>
      </c>
      <c r="F1035" s="273" t="str">
        <f t="shared" si="51"/>
        <v>否</v>
      </c>
      <c r="G1035" s="152" t="str">
        <f t="shared" si="52"/>
        <v>项</v>
      </c>
    </row>
    <row r="1036" ht="36" customHeight="1" spans="1:7">
      <c r="A1036" s="441">
        <v>21502</v>
      </c>
      <c r="B1036" s="298" t="s">
        <v>921</v>
      </c>
      <c r="C1036" s="340">
        <v>0</v>
      </c>
      <c r="D1036" s="340">
        <v>0</v>
      </c>
      <c r="E1036" s="311" t="str">
        <f t="shared" si="50"/>
        <v/>
      </c>
      <c r="F1036" s="273" t="str">
        <f t="shared" si="51"/>
        <v>否</v>
      </c>
      <c r="G1036" s="152" t="str">
        <f t="shared" si="52"/>
        <v>款</v>
      </c>
    </row>
    <row r="1037" ht="36" customHeight="1" spans="1:7">
      <c r="A1037" s="442">
        <v>2150201</v>
      </c>
      <c r="B1037" s="302" t="s">
        <v>139</v>
      </c>
      <c r="C1037" s="344">
        <v>0</v>
      </c>
      <c r="D1037" s="344">
        <v>0</v>
      </c>
      <c r="E1037" s="306" t="str">
        <f t="shared" si="50"/>
        <v/>
      </c>
      <c r="F1037" s="273" t="str">
        <f t="shared" si="51"/>
        <v>否</v>
      </c>
      <c r="G1037" s="152" t="str">
        <f t="shared" si="52"/>
        <v>项</v>
      </c>
    </row>
    <row r="1038" ht="36" customHeight="1" spans="1:7">
      <c r="A1038" s="442">
        <v>2150202</v>
      </c>
      <c r="B1038" s="302" t="s">
        <v>140</v>
      </c>
      <c r="C1038" s="344">
        <v>0</v>
      </c>
      <c r="D1038" s="344">
        <v>0</v>
      </c>
      <c r="E1038" s="306" t="str">
        <f t="shared" si="50"/>
        <v/>
      </c>
      <c r="F1038" s="273" t="str">
        <f t="shared" si="51"/>
        <v>否</v>
      </c>
      <c r="G1038" s="152" t="str">
        <f t="shared" si="52"/>
        <v>项</v>
      </c>
    </row>
    <row r="1039" ht="36" customHeight="1" spans="1:7">
      <c r="A1039" s="442">
        <v>2150203</v>
      </c>
      <c r="B1039" s="302" t="s">
        <v>141</v>
      </c>
      <c r="C1039" s="344">
        <v>0</v>
      </c>
      <c r="D1039" s="344">
        <v>0</v>
      </c>
      <c r="E1039" s="306" t="str">
        <f t="shared" si="50"/>
        <v/>
      </c>
      <c r="F1039" s="273" t="str">
        <f t="shared" si="51"/>
        <v>否</v>
      </c>
      <c r="G1039" s="152" t="str">
        <f t="shared" si="52"/>
        <v>项</v>
      </c>
    </row>
    <row r="1040" ht="36" customHeight="1" spans="1:7">
      <c r="A1040" s="442">
        <v>2150204</v>
      </c>
      <c r="B1040" s="302" t="s">
        <v>922</v>
      </c>
      <c r="C1040" s="344">
        <v>0</v>
      </c>
      <c r="D1040" s="344">
        <v>0</v>
      </c>
      <c r="E1040" s="306" t="str">
        <f t="shared" si="50"/>
        <v/>
      </c>
      <c r="F1040" s="273" t="str">
        <f t="shared" si="51"/>
        <v>否</v>
      </c>
      <c r="G1040" s="152" t="str">
        <f t="shared" si="52"/>
        <v>项</v>
      </c>
    </row>
    <row r="1041" ht="36" customHeight="1" spans="1:7">
      <c r="A1041" s="442">
        <v>2150205</v>
      </c>
      <c r="B1041" s="302" t="s">
        <v>923</v>
      </c>
      <c r="C1041" s="344">
        <v>0</v>
      </c>
      <c r="D1041" s="344">
        <v>0</v>
      </c>
      <c r="E1041" s="306" t="str">
        <f t="shared" si="50"/>
        <v/>
      </c>
      <c r="F1041" s="273" t="str">
        <f t="shared" si="51"/>
        <v>否</v>
      </c>
      <c r="G1041" s="152" t="str">
        <f t="shared" si="52"/>
        <v>项</v>
      </c>
    </row>
    <row r="1042" ht="36" customHeight="1" spans="1:7">
      <c r="A1042" s="442">
        <v>2150206</v>
      </c>
      <c r="B1042" s="302" t="s">
        <v>924</v>
      </c>
      <c r="C1042" s="344">
        <v>0</v>
      </c>
      <c r="D1042" s="344">
        <v>0</v>
      </c>
      <c r="E1042" s="306" t="str">
        <f t="shared" si="50"/>
        <v/>
      </c>
      <c r="F1042" s="273" t="str">
        <f t="shared" si="51"/>
        <v>否</v>
      </c>
      <c r="G1042" s="152" t="str">
        <f t="shared" si="52"/>
        <v>项</v>
      </c>
    </row>
    <row r="1043" ht="36" customHeight="1" spans="1:7">
      <c r="A1043" s="442">
        <v>2150207</v>
      </c>
      <c r="B1043" s="302" t="s">
        <v>925</v>
      </c>
      <c r="C1043" s="344">
        <v>0</v>
      </c>
      <c r="D1043" s="344">
        <v>0</v>
      </c>
      <c r="E1043" s="306" t="str">
        <f t="shared" si="50"/>
        <v/>
      </c>
      <c r="F1043" s="273" t="str">
        <f t="shared" si="51"/>
        <v>否</v>
      </c>
      <c r="G1043" s="152" t="str">
        <f t="shared" si="52"/>
        <v>项</v>
      </c>
    </row>
    <row r="1044" ht="36" customHeight="1" spans="1:7">
      <c r="A1044" s="442">
        <v>2150208</v>
      </c>
      <c r="B1044" s="302" t="s">
        <v>926</v>
      </c>
      <c r="C1044" s="344">
        <v>0</v>
      </c>
      <c r="D1044" s="344">
        <v>0</v>
      </c>
      <c r="E1044" s="306" t="str">
        <f t="shared" si="50"/>
        <v/>
      </c>
      <c r="F1044" s="273" t="str">
        <f t="shared" si="51"/>
        <v>否</v>
      </c>
      <c r="G1044" s="152" t="str">
        <f t="shared" si="52"/>
        <v>项</v>
      </c>
    </row>
    <row r="1045" ht="36" customHeight="1" spans="1:7">
      <c r="A1045" s="442">
        <v>2150209</v>
      </c>
      <c r="B1045" s="302" t="s">
        <v>927</v>
      </c>
      <c r="C1045" s="344">
        <v>0</v>
      </c>
      <c r="D1045" s="344">
        <v>0</v>
      </c>
      <c r="E1045" s="306" t="str">
        <f t="shared" si="50"/>
        <v/>
      </c>
      <c r="F1045" s="273" t="str">
        <f t="shared" si="51"/>
        <v>否</v>
      </c>
      <c r="G1045" s="152" t="str">
        <f t="shared" si="52"/>
        <v>项</v>
      </c>
    </row>
    <row r="1046" ht="36" customHeight="1" spans="1:7">
      <c r="A1046" s="442">
        <v>2150210</v>
      </c>
      <c r="B1046" s="302" t="s">
        <v>928</v>
      </c>
      <c r="C1046" s="344">
        <v>0</v>
      </c>
      <c r="D1046" s="344">
        <v>0</v>
      </c>
      <c r="E1046" s="306" t="str">
        <f t="shared" si="50"/>
        <v/>
      </c>
      <c r="F1046" s="273" t="str">
        <f t="shared" si="51"/>
        <v>否</v>
      </c>
      <c r="G1046" s="152" t="str">
        <f t="shared" si="52"/>
        <v>项</v>
      </c>
    </row>
    <row r="1047" ht="36" customHeight="1" spans="1:7">
      <c r="A1047" s="442">
        <v>2150212</v>
      </c>
      <c r="B1047" s="302" t="s">
        <v>929</v>
      </c>
      <c r="C1047" s="344">
        <v>0</v>
      </c>
      <c r="D1047" s="344">
        <v>0</v>
      </c>
      <c r="E1047" s="306" t="str">
        <f t="shared" si="50"/>
        <v/>
      </c>
      <c r="F1047" s="273" t="str">
        <f t="shared" si="51"/>
        <v>否</v>
      </c>
      <c r="G1047" s="152" t="str">
        <f t="shared" si="52"/>
        <v>项</v>
      </c>
    </row>
    <row r="1048" ht="36" customHeight="1" spans="1:7">
      <c r="A1048" s="442">
        <v>2150213</v>
      </c>
      <c r="B1048" s="302" t="s">
        <v>930</v>
      </c>
      <c r="C1048" s="344">
        <v>0</v>
      </c>
      <c r="D1048" s="344">
        <v>0</v>
      </c>
      <c r="E1048" s="306" t="str">
        <f t="shared" si="50"/>
        <v/>
      </c>
      <c r="F1048" s="273" t="str">
        <f t="shared" si="51"/>
        <v>否</v>
      </c>
      <c r="G1048" s="152" t="str">
        <f t="shared" si="52"/>
        <v>项</v>
      </c>
    </row>
    <row r="1049" ht="36" customHeight="1" spans="1:7">
      <c r="A1049" s="442">
        <v>2150214</v>
      </c>
      <c r="B1049" s="302" t="s">
        <v>931</v>
      </c>
      <c r="C1049" s="344">
        <v>0</v>
      </c>
      <c r="D1049" s="344">
        <v>0</v>
      </c>
      <c r="E1049" s="306" t="str">
        <f t="shared" si="50"/>
        <v/>
      </c>
      <c r="F1049" s="273" t="str">
        <f t="shared" si="51"/>
        <v>否</v>
      </c>
      <c r="G1049" s="152" t="str">
        <f t="shared" si="52"/>
        <v>项</v>
      </c>
    </row>
    <row r="1050" ht="36" customHeight="1" spans="1:7">
      <c r="A1050" s="442">
        <v>2150215</v>
      </c>
      <c r="B1050" s="302" t="s">
        <v>932</v>
      </c>
      <c r="C1050" s="344">
        <v>0</v>
      </c>
      <c r="D1050" s="344">
        <v>0</v>
      </c>
      <c r="E1050" s="306" t="str">
        <f t="shared" si="50"/>
        <v/>
      </c>
      <c r="F1050" s="273" t="str">
        <f t="shared" si="51"/>
        <v>否</v>
      </c>
      <c r="G1050" s="152" t="str">
        <f t="shared" si="52"/>
        <v>项</v>
      </c>
    </row>
    <row r="1051" ht="36" customHeight="1" spans="1:7">
      <c r="A1051" s="442">
        <v>2150299</v>
      </c>
      <c r="B1051" s="302" t="s">
        <v>933</v>
      </c>
      <c r="C1051" s="344">
        <v>0</v>
      </c>
      <c r="D1051" s="344">
        <v>0</v>
      </c>
      <c r="E1051" s="306" t="str">
        <f t="shared" si="50"/>
        <v/>
      </c>
      <c r="F1051" s="273" t="str">
        <f t="shared" si="51"/>
        <v>否</v>
      </c>
      <c r="G1051" s="152" t="str">
        <f t="shared" si="52"/>
        <v>项</v>
      </c>
    </row>
    <row r="1052" ht="36" customHeight="1" spans="1:7">
      <c r="A1052" s="441">
        <v>21503</v>
      </c>
      <c r="B1052" s="298" t="s">
        <v>934</v>
      </c>
      <c r="C1052" s="340">
        <v>0</v>
      </c>
      <c r="D1052" s="340">
        <v>0</v>
      </c>
      <c r="E1052" s="311" t="str">
        <f t="shared" si="50"/>
        <v/>
      </c>
      <c r="F1052" s="273" t="str">
        <f t="shared" si="51"/>
        <v>否</v>
      </c>
      <c r="G1052" s="152" t="str">
        <f t="shared" si="52"/>
        <v>款</v>
      </c>
    </row>
    <row r="1053" ht="36" customHeight="1" spans="1:7">
      <c r="A1053" s="442">
        <v>2150301</v>
      </c>
      <c r="B1053" s="302" t="s">
        <v>139</v>
      </c>
      <c r="C1053" s="344">
        <v>0</v>
      </c>
      <c r="D1053" s="344">
        <v>0</v>
      </c>
      <c r="E1053" s="306" t="str">
        <f t="shared" si="50"/>
        <v/>
      </c>
      <c r="F1053" s="273" t="str">
        <f t="shared" si="51"/>
        <v>否</v>
      </c>
      <c r="G1053" s="152" t="str">
        <f t="shared" si="52"/>
        <v>项</v>
      </c>
    </row>
    <row r="1054" ht="36" customHeight="1" spans="1:7">
      <c r="A1054" s="442">
        <v>2150302</v>
      </c>
      <c r="B1054" s="302" t="s">
        <v>140</v>
      </c>
      <c r="C1054" s="344">
        <v>0</v>
      </c>
      <c r="D1054" s="344">
        <v>0</v>
      </c>
      <c r="E1054" s="306" t="str">
        <f t="shared" si="50"/>
        <v/>
      </c>
      <c r="F1054" s="273" t="str">
        <f t="shared" si="51"/>
        <v>否</v>
      </c>
      <c r="G1054" s="152" t="str">
        <f t="shared" si="52"/>
        <v>项</v>
      </c>
    </row>
    <row r="1055" ht="36" customHeight="1" spans="1:7">
      <c r="A1055" s="442">
        <v>2150303</v>
      </c>
      <c r="B1055" s="302" t="s">
        <v>141</v>
      </c>
      <c r="C1055" s="344">
        <v>0</v>
      </c>
      <c r="D1055" s="344">
        <v>0</v>
      </c>
      <c r="E1055" s="306" t="str">
        <f t="shared" si="50"/>
        <v/>
      </c>
      <c r="F1055" s="273" t="str">
        <f t="shared" si="51"/>
        <v>否</v>
      </c>
      <c r="G1055" s="152" t="str">
        <f t="shared" si="52"/>
        <v>项</v>
      </c>
    </row>
    <row r="1056" ht="36" customHeight="1" spans="1:7">
      <c r="A1056" s="442">
        <v>2150399</v>
      </c>
      <c r="B1056" s="302" t="s">
        <v>935</v>
      </c>
      <c r="C1056" s="344">
        <v>0</v>
      </c>
      <c r="D1056" s="344">
        <v>0</v>
      </c>
      <c r="E1056" s="306" t="str">
        <f t="shared" si="50"/>
        <v/>
      </c>
      <c r="F1056" s="273" t="str">
        <f t="shared" si="51"/>
        <v>否</v>
      </c>
      <c r="G1056" s="152" t="str">
        <f t="shared" si="52"/>
        <v>项</v>
      </c>
    </row>
    <row r="1057" ht="36" customHeight="1" spans="1:7">
      <c r="A1057" s="441">
        <v>21505</v>
      </c>
      <c r="B1057" s="298" t="s">
        <v>936</v>
      </c>
      <c r="C1057" s="340">
        <v>0</v>
      </c>
      <c r="D1057" s="340">
        <v>0</v>
      </c>
      <c r="E1057" s="311" t="str">
        <f t="shared" si="50"/>
        <v/>
      </c>
      <c r="F1057" s="273" t="str">
        <f t="shared" si="51"/>
        <v>否</v>
      </c>
      <c r="G1057" s="152" t="str">
        <f t="shared" si="52"/>
        <v>款</v>
      </c>
    </row>
    <row r="1058" ht="36" customHeight="1" spans="1:7">
      <c r="A1058" s="442">
        <v>2150501</v>
      </c>
      <c r="B1058" s="302" t="s">
        <v>139</v>
      </c>
      <c r="C1058" s="344">
        <v>0</v>
      </c>
      <c r="D1058" s="344">
        <v>0</v>
      </c>
      <c r="E1058" s="306" t="str">
        <f t="shared" si="50"/>
        <v/>
      </c>
      <c r="F1058" s="273" t="str">
        <f t="shared" si="51"/>
        <v>否</v>
      </c>
      <c r="G1058" s="152" t="str">
        <f t="shared" si="52"/>
        <v>项</v>
      </c>
    </row>
    <row r="1059" ht="36" customHeight="1" spans="1:7">
      <c r="A1059" s="442">
        <v>2150502</v>
      </c>
      <c r="B1059" s="302" t="s">
        <v>140</v>
      </c>
      <c r="C1059" s="344">
        <v>0</v>
      </c>
      <c r="D1059" s="344">
        <v>0</v>
      </c>
      <c r="E1059" s="306" t="str">
        <f t="shared" si="50"/>
        <v/>
      </c>
      <c r="F1059" s="273" t="str">
        <f t="shared" si="51"/>
        <v>否</v>
      </c>
      <c r="G1059" s="152" t="str">
        <f t="shared" si="52"/>
        <v>项</v>
      </c>
    </row>
    <row r="1060" ht="36" customHeight="1" spans="1:7">
      <c r="A1060" s="442">
        <v>2150503</v>
      </c>
      <c r="B1060" s="302" t="s">
        <v>141</v>
      </c>
      <c r="C1060" s="344">
        <v>0</v>
      </c>
      <c r="D1060" s="344">
        <v>0</v>
      </c>
      <c r="E1060" s="306" t="str">
        <f t="shared" si="50"/>
        <v/>
      </c>
      <c r="F1060" s="273" t="str">
        <f t="shared" si="51"/>
        <v>否</v>
      </c>
      <c r="G1060" s="152" t="str">
        <f t="shared" si="52"/>
        <v>项</v>
      </c>
    </row>
    <row r="1061" ht="36" customHeight="1" spans="1:7">
      <c r="A1061" s="442">
        <v>2150505</v>
      </c>
      <c r="B1061" s="302" t="s">
        <v>937</v>
      </c>
      <c r="C1061" s="344">
        <v>0</v>
      </c>
      <c r="D1061" s="344">
        <v>0</v>
      </c>
      <c r="E1061" s="306" t="str">
        <f t="shared" si="50"/>
        <v/>
      </c>
      <c r="F1061" s="273" t="str">
        <f t="shared" si="51"/>
        <v>否</v>
      </c>
      <c r="G1061" s="152" t="str">
        <f t="shared" si="52"/>
        <v>项</v>
      </c>
    </row>
    <row r="1062" ht="36" customHeight="1" spans="1:7">
      <c r="A1062" s="442">
        <v>2150506</v>
      </c>
      <c r="B1062" s="302" t="s">
        <v>938</v>
      </c>
      <c r="C1062" s="344">
        <v>0</v>
      </c>
      <c r="D1062" s="344">
        <v>0</v>
      </c>
      <c r="E1062" s="306" t="str">
        <f t="shared" si="50"/>
        <v/>
      </c>
      <c r="F1062" s="273" t="str">
        <f t="shared" si="51"/>
        <v>否</v>
      </c>
      <c r="G1062" s="152" t="str">
        <f t="shared" si="52"/>
        <v>项</v>
      </c>
    </row>
    <row r="1063" ht="36" customHeight="1" spans="1:7">
      <c r="A1063" s="442">
        <v>2150507</v>
      </c>
      <c r="B1063" s="302" t="s">
        <v>939</v>
      </c>
      <c r="C1063" s="344">
        <v>0</v>
      </c>
      <c r="D1063" s="344">
        <v>0</v>
      </c>
      <c r="E1063" s="306" t="str">
        <f t="shared" si="50"/>
        <v/>
      </c>
      <c r="F1063" s="273" t="str">
        <f t="shared" si="51"/>
        <v>否</v>
      </c>
      <c r="G1063" s="152" t="str">
        <f t="shared" si="52"/>
        <v>项</v>
      </c>
    </row>
    <row r="1064" ht="36" customHeight="1" spans="1:7">
      <c r="A1064" s="442">
        <v>2150508</v>
      </c>
      <c r="B1064" s="302" t="s">
        <v>940</v>
      </c>
      <c r="C1064" s="344">
        <v>0</v>
      </c>
      <c r="D1064" s="344">
        <v>0</v>
      </c>
      <c r="E1064" s="306" t="str">
        <f t="shared" si="50"/>
        <v/>
      </c>
      <c r="F1064" s="273" t="str">
        <f t="shared" si="51"/>
        <v>否</v>
      </c>
      <c r="G1064" s="152" t="str">
        <f t="shared" si="52"/>
        <v>项</v>
      </c>
    </row>
    <row r="1065" ht="36" customHeight="1" spans="1:7">
      <c r="A1065" s="442">
        <v>2150509</v>
      </c>
      <c r="B1065" s="302" t="s">
        <v>941</v>
      </c>
      <c r="C1065" s="344">
        <v>0</v>
      </c>
      <c r="D1065" s="344">
        <v>0</v>
      </c>
      <c r="E1065" s="306" t="str">
        <f t="shared" si="50"/>
        <v/>
      </c>
      <c r="F1065" s="273" t="str">
        <f t="shared" si="51"/>
        <v>否</v>
      </c>
      <c r="G1065" s="152" t="str">
        <f t="shared" si="52"/>
        <v>项</v>
      </c>
    </row>
    <row r="1066" ht="36" customHeight="1" spans="1:7">
      <c r="A1066" s="442">
        <v>2150510</v>
      </c>
      <c r="B1066" s="302" t="s">
        <v>942</v>
      </c>
      <c r="C1066" s="344">
        <v>0</v>
      </c>
      <c r="D1066" s="344">
        <v>0</v>
      </c>
      <c r="E1066" s="306" t="str">
        <f t="shared" si="50"/>
        <v/>
      </c>
      <c r="F1066" s="273" t="str">
        <f t="shared" si="51"/>
        <v>否</v>
      </c>
      <c r="G1066" s="152" t="str">
        <f t="shared" si="52"/>
        <v>项</v>
      </c>
    </row>
    <row r="1067" ht="36" customHeight="1" spans="1:7">
      <c r="A1067" s="442">
        <v>2150511</v>
      </c>
      <c r="B1067" s="302" t="s">
        <v>943</v>
      </c>
      <c r="C1067" s="344">
        <v>0</v>
      </c>
      <c r="D1067" s="344">
        <v>0</v>
      </c>
      <c r="E1067" s="306" t="str">
        <f t="shared" si="50"/>
        <v/>
      </c>
      <c r="F1067" s="273" t="str">
        <f t="shared" si="51"/>
        <v>否</v>
      </c>
      <c r="G1067" s="152" t="str">
        <f t="shared" si="52"/>
        <v>项</v>
      </c>
    </row>
    <row r="1068" ht="36" customHeight="1" spans="1:7">
      <c r="A1068" s="442">
        <v>2150513</v>
      </c>
      <c r="B1068" s="302" t="s">
        <v>888</v>
      </c>
      <c r="C1068" s="344">
        <v>0</v>
      </c>
      <c r="D1068" s="344">
        <v>0</v>
      </c>
      <c r="E1068" s="306" t="str">
        <f t="shared" si="50"/>
        <v/>
      </c>
      <c r="F1068" s="273" t="str">
        <f t="shared" si="51"/>
        <v>否</v>
      </c>
      <c r="G1068" s="152" t="str">
        <f t="shared" si="52"/>
        <v>项</v>
      </c>
    </row>
    <row r="1069" ht="36" customHeight="1" spans="1:7">
      <c r="A1069" s="442">
        <v>2150515</v>
      </c>
      <c r="B1069" s="302" t="s">
        <v>944</v>
      </c>
      <c r="C1069" s="344">
        <v>0</v>
      </c>
      <c r="D1069" s="344">
        <v>0</v>
      </c>
      <c r="E1069" s="306" t="str">
        <f t="shared" si="50"/>
        <v/>
      </c>
      <c r="F1069" s="273" t="str">
        <f t="shared" si="51"/>
        <v>否</v>
      </c>
      <c r="G1069" s="152" t="str">
        <f t="shared" si="52"/>
        <v>项</v>
      </c>
    </row>
    <row r="1070" ht="36" customHeight="1" spans="1:7">
      <c r="A1070" s="444">
        <v>2150516</v>
      </c>
      <c r="B1070" s="459" t="s">
        <v>945</v>
      </c>
      <c r="C1070" s="344">
        <v>0</v>
      </c>
      <c r="D1070" s="344">
        <v>0</v>
      </c>
      <c r="E1070" s="306" t="str">
        <f t="shared" si="50"/>
        <v/>
      </c>
      <c r="F1070" s="273" t="str">
        <f t="shared" si="51"/>
        <v>否</v>
      </c>
      <c r="G1070" s="152" t="str">
        <f t="shared" si="52"/>
        <v>项</v>
      </c>
    </row>
    <row r="1071" ht="36" customHeight="1" spans="1:7">
      <c r="A1071" s="444">
        <v>2150517</v>
      </c>
      <c r="B1071" s="459" t="s">
        <v>946</v>
      </c>
      <c r="C1071" s="344">
        <v>0</v>
      </c>
      <c r="D1071" s="344">
        <v>0</v>
      </c>
      <c r="E1071" s="306" t="str">
        <f t="shared" si="50"/>
        <v/>
      </c>
      <c r="F1071" s="273" t="str">
        <f t="shared" si="51"/>
        <v>否</v>
      </c>
      <c r="G1071" s="152" t="str">
        <f t="shared" si="52"/>
        <v>项</v>
      </c>
    </row>
    <row r="1072" ht="36" customHeight="1" spans="1:7">
      <c r="A1072" s="444">
        <v>2150550</v>
      </c>
      <c r="B1072" s="459" t="s">
        <v>148</v>
      </c>
      <c r="C1072" s="344">
        <v>0</v>
      </c>
      <c r="D1072" s="344">
        <v>0</v>
      </c>
      <c r="E1072" s="306" t="str">
        <f t="shared" si="50"/>
        <v/>
      </c>
      <c r="F1072" s="273" t="str">
        <f t="shared" si="51"/>
        <v>否</v>
      </c>
      <c r="G1072" s="152" t="str">
        <f t="shared" si="52"/>
        <v>项</v>
      </c>
    </row>
    <row r="1073" ht="36" customHeight="1" spans="1:7">
      <c r="A1073" s="442">
        <v>2150599</v>
      </c>
      <c r="B1073" s="302" t="s">
        <v>947</v>
      </c>
      <c r="C1073" s="344">
        <v>0</v>
      </c>
      <c r="D1073" s="344">
        <v>0</v>
      </c>
      <c r="E1073" s="306" t="str">
        <f t="shared" si="50"/>
        <v/>
      </c>
      <c r="F1073" s="273" t="str">
        <f t="shared" si="51"/>
        <v>否</v>
      </c>
      <c r="G1073" s="152" t="str">
        <f t="shared" si="52"/>
        <v>项</v>
      </c>
    </row>
    <row r="1074" ht="36" customHeight="1" spans="1:7">
      <c r="A1074" s="441">
        <v>21507</v>
      </c>
      <c r="B1074" s="298" t="s">
        <v>948</v>
      </c>
      <c r="C1074" s="340">
        <v>0</v>
      </c>
      <c r="D1074" s="340">
        <v>0</v>
      </c>
      <c r="E1074" s="311" t="str">
        <f t="shared" si="50"/>
        <v/>
      </c>
      <c r="F1074" s="273" t="str">
        <f t="shared" si="51"/>
        <v>否</v>
      </c>
      <c r="G1074" s="152" t="str">
        <f t="shared" si="52"/>
        <v>款</v>
      </c>
    </row>
    <row r="1075" ht="36" customHeight="1" spans="1:7">
      <c r="A1075" s="442">
        <v>2150701</v>
      </c>
      <c r="B1075" s="302" t="s">
        <v>139</v>
      </c>
      <c r="C1075" s="344">
        <v>0</v>
      </c>
      <c r="D1075" s="344">
        <v>0</v>
      </c>
      <c r="E1075" s="306" t="str">
        <f t="shared" si="50"/>
        <v/>
      </c>
      <c r="F1075" s="273" t="str">
        <f t="shared" si="51"/>
        <v>否</v>
      </c>
      <c r="G1075" s="152" t="str">
        <f t="shared" si="52"/>
        <v>项</v>
      </c>
    </row>
    <row r="1076" ht="36" customHeight="1" spans="1:7">
      <c r="A1076" s="442">
        <v>2150702</v>
      </c>
      <c r="B1076" s="302" t="s">
        <v>140</v>
      </c>
      <c r="C1076" s="344">
        <v>0</v>
      </c>
      <c r="D1076" s="344">
        <v>0</v>
      </c>
      <c r="E1076" s="306" t="str">
        <f t="shared" si="50"/>
        <v/>
      </c>
      <c r="F1076" s="273" t="str">
        <f t="shared" si="51"/>
        <v>否</v>
      </c>
      <c r="G1076" s="152" t="str">
        <f t="shared" si="52"/>
        <v>项</v>
      </c>
    </row>
    <row r="1077" ht="36" customHeight="1" spans="1:7">
      <c r="A1077" s="442">
        <v>2150703</v>
      </c>
      <c r="B1077" s="302" t="s">
        <v>141</v>
      </c>
      <c r="C1077" s="344">
        <v>0</v>
      </c>
      <c r="D1077" s="344">
        <v>0</v>
      </c>
      <c r="E1077" s="306" t="str">
        <f t="shared" si="50"/>
        <v/>
      </c>
      <c r="F1077" s="273" t="str">
        <f t="shared" si="51"/>
        <v>否</v>
      </c>
      <c r="G1077" s="152" t="str">
        <f t="shared" si="52"/>
        <v>项</v>
      </c>
    </row>
    <row r="1078" ht="36" customHeight="1" spans="1:7">
      <c r="A1078" s="442">
        <v>2150704</v>
      </c>
      <c r="B1078" s="302" t="s">
        <v>949</v>
      </c>
      <c r="C1078" s="344">
        <v>0</v>
      </c>
      <c r="D1078" s="344">
        <v>0</v>
      </c>
      <c r="E1078" s="306" t="str">
        <f t="shared" si="50"/>
        <v/>
      </c>
      <c r="F1078" s="273" t="str">
        <f t="shared" si="51"/>
        <v>否</v>
      </c>
      <c r="G1078" s="152" t="str">
        <f t="shared" si="52"/>
        <v>项</v>
      </c>
    </row>
    <row r="1079" ht="36" customHeight="1" spans="1:7">
      <c r="A1079" s="442">
        <v>2150705</v>
      </c>
      <c r="B1079" s="302" t="s">
        <v>950</v>
      </c>
      <c r="C1079" s="344">
        <v>0</v>
      </c>
      <c r="D1079" s="344">
        <v>0</v>
      </c>
      <c r="E1079" s="306" t="str">
        <f t="shared" si="50"/>
        <v/>
      </c>
      <c r="F1079" s="273" t="str">
        <f t="shared" si="51"/>
        <v>否</v>
      </c>
      <c r="G1079" s="152" t="str">
        <f t="shared" si="52"/>
        <v>项</v>
      </c>
    </row>
    <row r="1080" ht="36" customHeight="1" spans="1:7">
      <c r="A1080" s="442">
        <v>2150799</v>
      </c>
      <c r="B1080" s="302" t="s">
        <v>951</v>
      </c>
      <c r="C1080" s="344">
        <v>0</v>
      </c>
      <c r="D1080" s="344">
        <v>0</v>
      </c>
      <c r="E1080" s="306" t="str">
        <f t="shared" si="50"/>
        <v/>
      </c>
      <c r="F1080" s="273" t="str">
        <f t="shared" si="51"/>
        <v>否</v>
      </c>
      <c r="G1080" s="152" t="str">
        <f t="shared" si="52"/>
        <v>项</v>
      </c>
    </row>
    <row r="1081" ht="36" customHeight="1" spans="1:7">
      <c r="A1081" s="441">
        <v>21508</v>
      </c>
      <c r="B1081" s="298" t="s">
        <v>952</v>
      </c>
      <c r="C1081" s="340">
        <v>0</v>
      </c>
      <c r="D1081" s="340">
        <v>0</v>
      </c>
      <c r="E1081" s="311" t="str">
        <f t="shared" si="50"/>
        <v/>
      </c>
      <c r="F1081" s="273" t="str">
        <f t="shared" si="51"/>
        <v>否</v>
      </c>
      <c r="G1081" s="152" t="str">
        <f t="shared" si="52"/>
        <v>款</v>
      </c>
    </row>
    <row r="1082" ht="36" customHeight="1" spans="1:7">
      <c r="A1082" s="442">
        <v>2150801</v>
      </c>
      <c r="B1082" s="302" t="s">
        <v>139</v>
      </c>
      <c r="C1082" s="344">
        <v>0</v>
      </c>
      <c r="D1082" s="344">
        <v>0</v>
      </c>
      <c r="E1082" s="306" t="str">
        <f t="shared" si="50"/>
        <v/>
      </c>
      <c r="F1082" s="273" t="str">
        <f t="shared" si="51"/>
        <v>否</v>
      </c>
      <c r="G1082" s="152" t="str">
        <f t="shared" si="52"/>
        <v>项</v>
      </c>
    </row>
    <row r="1083" ht="36" customHeight="1" spans="1:7">
      <c r="A1083" s="442">
        <v>2150802</v>
      </c>
      <c r="B1083" s="302" t="s">
        <v>140</v>
      </c>
      <c r="C1083" s="344">
        <v>0</v>
      </c>
      <c r="D1083" s="344">
        <v>0</v>
      </c>
      <c r="E1083" s="306" t="str">
        <f t="shared" si="50"/>
        <v/>
      </c>
      <c r="F1083" s="273" t="str">
        <f t="shared" si="51"/>
        <v>否</v>
      </c>
      <c r="G1083" s="152" t="str">
        <f t="shared" si="52"/>
        <v>项</v>
      </c>
    </row>
    <row r="1084" ht="36" customHeight="1" spans="1:7">
      <c r="A1084" s="442">
        <v>2150803</v>
      </c>
      <c r="B1084" s="302" t="s">
        <v>141</v>
      </c>
      <c r="C1084" s="344">
        <v>0</v>
      </c>
      <c r="D1084" s="344">
        <v>0</v>
      </c>
      <c r="E1084" s="306" t="str">
        <f t="shared" si="50"/>
        <v/>
      </c>
      <c r="F1084" s="273" t="str">
        <f t="shared" si="51"/>
        <v>否</v>
      </c>
      <c r="G1084" s="152" t="str">
        <f t="shared" si="52"/>
        <v>项</v>
      </c>
    </row>
    <row r="1085" ht="36" customHeight="1" spans="1:7">
      <c r="A1085" s="442">
        <v>2150804</v>
      </c>
      <c r="B1085" s="302" t="s">
        <v>953</v>
      </c>
      <c r="C1085" s="344">
        <v>0</v>
      </c>
      <c r="D1085" s="344">
        <v>0</v>
      </c>
      <c r="E1085" s="306" t="str">
        <f t="shared" si="50"/>
        <v/>
      </c>
      <c r="F1085" s="273" t="str">
        <f t="shared" si="51"/>
        <v>否</v>
      </c>
      <c r="G1085" s="152" t="str">
        <f t="shared" si="52"/>
        <v>项</v>
      </c>
    </row>
    <row r="1086" ht="36" customHeight="1" spans="1:7">
      <c r="A1086" s="442">
        <v>2150805</v>
      </c>
      <c r="B1086" s="302" t="s">
        <v>954</v>
      </c>
      <c r="C1086" s="344">
        <v>0</v>
      </c>
      <c r="D1086" s="344">
        <v>0</v>
      </c>
      <c r="E1086" s="306" t="str">
        <f t="shared" ref="E1086:E1149" si="53">IF(C1086&gt;0,D1086/C1086-1,IF(C1086&lt;0,-(D1086/C1086-1),""))</f>
        <v/>
      </c>
      <c r="F1086" s="273" t="str">
        <f t="shared" si="51"/>
        <v>否</v>
      </c>
      <c r="G1086" s="152" t="str">
        <f t="shared" si="52"/>
        <v>项</v>
      </c>
    </row>
    <row r="1087" ht="36" customHeight="1" spans="1:7">
      <c r="A1087" s="444">
        <v>2150806</v>
      </c>
      <c r="B1087" s="454" t="s">
        <v>955</v>
      </c>
      <c r="C1087" s="344">
        <v>0</v>
      </c>
      <c r="D1087" s="344">
        <v>0</v>
      </c>
      <c r="E1087" s="306" t="str">
        <f t="shared" si="53"/>
        <v/>
      </c>
      <c r="F1087" s="273" t="str">
        <f t="shared" si="51"/>
        <v>否</v>
      </c>
      <c r="G1087" s="152" t="str">
        <f t="shared" si="52"/>
        <v>项</v>
      </c>
    </row>
    <row r="1088" ht="36" customHeight="1" spans="1:7">
      <c r="A1088" s="442">
        <v>2150899</v>
      </c>
      <c r="B1088" s="302" t="s">
        <v>956</v>
      </c>
      <c r="C1088" s="344">
        <v>0</v>
      </c>
      <c r="D1088" s="344">
        <v>0</v>
      </c>
      <c r="E1088" s="306" t="str">
        <f t="shared" si="53"/>
        <v/>
      </c>
      <c r="F1088" s="273" t="str">
        <f t="shared" si="51"/>
        <v>否</v>
      </c>
      <c r="G1088" s="152" t="str">
        <f t="shared" si="52"/>
        <v>项</v>
      </c>
    </row>
    <row r="1089" ht="36" customHeight="1" spans="1:7">
      <c r="A1089" s="441">
        <v>21599</v>
      </c>
      <c r="B1089" s="298" t="s">
        <v>957</v>
      </c>
      <c r="C1089" s="340">
        <v>0</v>
      </c>
      <c r="D1089" s="340">
        <v>0</v>
      </c>
      <c r="E1089" s="311" t="str">
        <f t="shared" si="53"/>
        <v/>
      </c>
      <c r="F1089" s="273" t="str">
        <f t="shared" si="51"/>
        <v>否</v>
      </c>
      <c r="G1089" s="152" t="str">
        <f t="shared" si="52"/>
        <v>款</v>
      </c>
    </row>
    <row r="1090" ht="36" customHeight="1" spans="1:7">
      <c r="A1090" s="442">
        <v>2159901</v>
      </c>
      <c r="B1090" s="302" t="s">
        <v>958</v>
      </c>
      <c r="C1090" s="344">
        <v>0</v>
      </c>
      <c r="D1090" s="344">
        <v>0</v>
      </c>
      <c r="E1090" s="306" t="str">
        <f t="shared" si="53"/>
        <v/>
      </c>
      <c r="F1090" s="273" t="str">
        <f t="shared" si="51"/>
        <v>否</v>
      </c>
      <c r="G1090" s="152" t="str">
        <f t="shared" si="52"/>
        <v>项</v>
      </c>
    </row>
    <row r="1091" ht="36" customHeight="1" spans="1:7">
      <c r="A1091" s="442">
        <v>2159904</v>
      </c>
      <c r="B1091" s="302" t="s">
        <v>959</v>
      </c>
      <c r="C1091" s="344">
        <v>0</v>
      </c>
      <c r="D1091" s="344">
        <v>0</v>
      </c>
      <c r="E1091" s="306" t="str">
        <f t="shared" si="53"/>
        <v/>
      </c>
      <c r="F1091" s="273" t="str">
        <f t="shared" si="51"/>
        <v>否</v>
      </c>
      <c r="G1091" s="152" t="str">
        <f t="shared" si="52"/>
        <v>项</v>
      </c>
    </row>
    <row r="1092" ht="36" customHeight="1" spans="1:7">
      <c r="A1092" s="442">
        <v>2159905</v>
      </c>
      <c r="B1092" s="302" t="s">
        <v>960</v>
      </c>
      <c r="C1092" s="344">
        <v>0</v>
      </c>
      <c r="D1092" s="344">
        <v>0</v>
      </c>
      <c r="E1092" s="306" t="str">
        <f t="shared" si="53"/>
        <v/>
      </c>
      <c r="F1092" s="273" t="str">
        <f t="shared" ref="F1092:F1155" si="54">IF(LEN(A1092)=3,"是",IF(B1092&lt;&gt;"",IF(SUM(C1092:D1092)&lt;&gt;0,"是","否"),"是"))</f>
        <v>否</v>
      </c>
      <c r="G1092" s="152" t="str">
        <f t="shared" ref="G1092:G1155" si="55">IF(LEN(A1092)=3,"类",IF(LEN(A1092)=5,"款","项"))</f>
        <v>项</v>
      </c>
    </row>
    <row r="1093" ht="36" customHeight="1" spans="1:7">
      <c r="A1093" s="442">
        <v>2159906</v>
      </c>
      <c r="B1093" s="302" t="s">
        <v>961</v>
      </c>
      <c r="C1093" s="344">
        <v>0</v>
      </c>
      <c r="D1093" s="344">
        <v>0</v>
      </c>
      <c r="E1093" s="306" t="str">
        <f t="shared" si="53"/>
        <v/>
      </c>
      <c r="F1093" s="273" t="str">
        <f t="shared" si="54"/>
        <v>否</v>
      </c>
      <c r="G1093" s="152" t="str">
        <f t="shared" si="55"/>
        <v>项</v>
      </c>
    </row>
    <row r="1094" ht="36" customHeight="1" spans="1:7">
      <c r="A1094" s="442">
        <v>2159999</v>
      </c>
      <c r="B1094" s="302" t="s">
        <v>962</v>
      </c>
      <c r="C1094" s="344">
        <v>0</v>
      </c>
      <c r="D1094" s="344">
        <v>0</v>
      </c>
      <c r="E1094" s="306" t="str">
        <f t="shared" si="53"/>
        <v/>
      </c>
      <c r="F1094" s="273" t="str">
        <f t="shared" si="54"/>
        <v>否</v>
      </c>
      <c r="G1094" s="152" t="str">
        <f t="shared" si="55"/>
        <v>项</v>
      </c>
    </row>
    <row r="1095" ht="36" customHeight="1" spans="1:7">
      <c r="A1095" s="456" t="s">
        <v>963</v>
      </c>
      <c r="B1095" s="447" t="s">
        <v>279</v>
      </c>
      <c r="C1095" s="460">
        <v>0</v>
      </c>
      <c r="D1095" s="460">
        <v>0</v>
      </c>
      <c r="E1095" s="306" t="str">
        <f t="shared" si="53"/>
        <v/>
      </c>
      <c r="F1095" s="273" t="str">
        <f t="shared" si="54"/>
        <v>否</v>
      </c>
      <c r="G1095" s="152" t="str">
        <f t="shared" si="55"/>
        <v>项</v>
      </c>
    </row>
    <row r="1096" ht="36" customHeight="1" spans="1:7">
      <c r="A1096" s="441">
        <v>216</v>
      </c>
      <c r="B1096" s="298" t="s">
        <v>99</v>
      </c>
      <c r="C1096" s="340">
        <v>116</v>
      </c>
      <c r="D1096" s="340">
        <v>118</v>
      </c>
      <c r="E1096" s="311">
        <f t="shared" si="53"/>
        <v>0.017</v>
      </c>
      <c r="F1096" s="273" t="str">
        <f t="shared" si="54"/>
        <v>是</v>
      </c>
      <c r="G1096" s="152" t="str">
        <f t="shared" si="55"/>
        <v>类</v>
      </c>
    </row>
    <row r="1097" ht="36" customHeight="1" spans="1:7">
      <c r="A1097" s="441">
        <v>21602</v>
      </c>
      <c r="B1097" s="298" t="s">
        <v>964</v>
      </c>
      <c r="C1097" s="340">
        <v>116</v>
      </c>
      <c r="D1097" s="340">
        <v>118</v>
      </c>
      <c r="E1097" s="311">
        <f t="shared" si="53"/>
        <v>0.017</v>
      </c>
      <c r="F1097" s="273" t="str">
        <f t="shared" si="54"/>
        <v>是</v>
      </c>
      <c r="G1097" s="152" t="str">
        <f t="shared" si="55"/>
        <v>款</v>
      </c>
    </row>
    <row r="1098" ht="36" customHeight="1" spans="1:7">
      <c r="A1098" s="442">
        <v>2160201</v>
      </c>
      <c r="B1098" s="302" t="s">
        <v>139</v>
      </c>
      <c r="C1098" s="344">
        <v>116</v>
      </c>
      <c r="D1098" s="344">
        <v>118</v>
      </c>
      <c r="E1098" s="306">
        <f t="shared" si="53"/>
        <v>0.017</v>
      </c>
      <c r="F1098" s="273" t="str">
        <f t="shared" si="54"/>
        <v>是</v>
      </c>
      <c r="G1098" s="152" t="str">
        <f t="shared" si="55"/>
        <v>项</v>
      </c>
    </row>
    <row r="1099" ht="36" customHeight="1" spans="1:7">
      <c r="A1099" s="442">
        <v>2160202</v>
      </c>
      <c r="B1099" s="302" t="s">
        <v>140</v>
      </c>
      <c r="C1099" s="344">
        <v>0</v>
      </c>
      <c r="D1099" s="344">
        <v>0</v>
      </c>
      <c r="E1099" s="306" t="str">
        <f t="shared" si="53"/>
        <v/>
      </c>
      <c r="F1099" s="273" t="str">
        <f t="shared" si="54"/>
        <v>否</v>
      </c>
      <c r="G1099" s="152" t="str">
        <f t="shared" si="55"/>
        <v>项</v>
      </c>
    </row>
    <row r="1100" ht="36" customHeight="1" spans="1:7">
      <c r="A1100" s="442">
        <v>2160203</v>
      </c>
      <c r="B1100" s="302" t="s">
        <v>141</v>
      </c>
      <c r="C1100" s="344">
        <v>0</v>
      </c>
      <c r="D1100" s="344">
        <v>0</v>
      </c>
      <c r="E1100" s="306" t="str">
        <f t="shared" si="53"/>
        <v/>
      </c>
      <c r="F1100" s="273" t="str">
        <f t="shared" si="54"/>
        <v>否</v>
      </c>
      <c r="G1100" s="152" t="str">
        <f t="shared" si="55"/>
        <v>项</v>
      </c>
    </row>
    <row r="1101" ht="36" customHeight="1" spans="1:7">
      <c r="A1101" s="442">
        <v>2160216</v>
      </c>
      <c r="B1101" s="302" t="s">
        <v>965</v>
      </c>
      <c r="C1101" s="344">
        <v>0</v>
      </c>
      <c r="D1101" s="344">
        <v>0</v>
      </c>
      <c r="E1101" s="306" t="str">
        <f t="shared" si="53"/>
        <v/>
      </c>
      <c r="F1101" s="273" t="str">
        <f t="shared" si="54"/>
        <v>否</v>
      </c>
      <c r="G1101" s="152" t="str">
        <f t="shared" si="55"/>
        <v>项</v>
      </c>
    </row>
    <row r="1102" ht="36" customHeight="1" spans="1:7">
      <c r="A1102" s="442">
        <v>2160217</v>
      </c>
      <c r="B1102" s="302" t="s">
        <v>966</v>
      </c>
      <c r="C1102" s="344">
        <v>0</v>
      </c>
      <c r="D1102" s="344">
        <v>0</v>
      </c>
      <c r="E1102" s="306" t="str">
        <f t="shared" si="53"/>
        <v/>
      </c>
      <c r="F1102" s="273" t="str">
        <f t="shared" si="54"/>
        <v>否</v>
      </c>
      <c r="G1102" s="152" t="str">
        <f t="shared" si="55"/>
        <v>项</v>
      </c>
    </row>
    <row r="1103" ht="36" customHeight="1" spans="1:7">
      <c r="A1103" s="442">
        <v>2160218</v>
      </c>
      <c r="B1103" s="302" t="s">
        <v>967</v>
      </c>
      <c r="C1103" s="344">
        <v>0</v>
      </c>
      <c r="D1103" s="344">
        <v>0</v>
      </c>
      <c r="E1103" s="306" t="str">
        <f t="shared" si="53"/>
        <v/>
      </c>
      <c r="F1103" s="273" t="str">
        <f t="shared" si="54"/>
        <v>否</v>
      </c>
      <c r="G1103" s="152" t="str">
        <f t="shared" si="55"/>
        <v>项</v>
      </c>
    </row>
    <row r="1104" ht="36" customHeight="1" spans="1:7">
      <c r="A1104" s="442">
        <v>2160219</v>
      </c>
      <c r="B1104" s="302" t="s">
        <v>968</v>
      </c>
      <c r="C1104" s="344">
        <v>0</v>
      </c>
      <c r="D1104" s="344">
        <v>0</v>
      </c>
      <c r="E1104" s="306" t="str">
        <f t="shared" si="53"/>
        <v/>
      </c>
      <c r="F1104" s="273" t="str">
        <f t="shared" si="54"/>
        <v>否</v>
      </c>
      <c r="G1104" s="152" t="str">
        <f t="shared" si="55"/>
        <v>项</v>
      </c>
    </row>
    <row r="1105" ht="36" customHeight="1" spans="1:7">
      <c r="A1105" s="442">
        <v>2160250</v>
      </c>
      <c r="B1105" s="302" t="s">
        <v>148</v>
      </c>
      <c r="C1105" s="344">
        <v>0</v>
      </c>
      <c r="D1105" s="344">
        <v>0</v>
      </c>
      <c r="E1105" s="306" t="str">
        <f t="shared" si="53"/>
        <v/>
      </c>
      <c r="F1105" s="273" t="str">
        <f t="shared" si="54"/>
        <v>否</v>
      </c>
      <c r="G1105" s="152" t="str">
        <f t="shared" si="55"/>
        <v>项</v>
      </c>
    </row>
    <row r="1106" ht="36" customHeight="1" spans="1:7">
      <c r="A1106" s="442">
        <v>2160299</v>
      </c>
      <c r="B1106" s="302" t="s">
        <v>969</v>
      </c>
      <c r="C1106" s="344">
        <v>0</v>
      </c>
      <c r="D1106" s="344">
        <v>0</v>
      </c>
      <c r="E1106" s="306" t="str">
        <f t="shared" si="53"/>
        <v/>
      </c>
      <c r="F1106" s="273" t="str">
        <f t="shared" si="54"/>
        <v>否</v>
      </c>
      <c r="G1106" s="152" t="str">
        <f t="shared" si="55"/>
        <v>项</v>
      </c>
    </row>
    <row r="1107" ht="36" customHeight="1" spans="1:7">
      <c r="A1107" s="441">
        <v>21606</v>
      </c>
      <c r="B1107" s="298" t="s">
        <v>970</v>
      </c>
      <c r="C1107" s="340">
        <v>0</v>
      </c>
      <c r="D1107" s="340">
        <v>0</v>
      </c>
      <c r="E1107" s="311" t="str">
        <f t="shared" si="53"/>
        <v/>
      </c>
      <c r="F1107" s="273" t="str">
        <f t="shared" si="54"/>
        <v>否</v>
      </c>
      <c r="G1107" s="152" t="str">
        <f t="shared" si="55"/>
        <v>款</v>
      </c>
    </row>
    <row r="1108" ht="36" customHeight="1" spans="1:7">
      <c r="A1108" s="442">
        <v>2160601</v>
      </c>
      <c r="B1108" s="302" t="s">
        <v>139</v>
      </c>
      <c r="C1108" s="344">
        <v>0</v>
      </c>
      <c r="D1108" s="344">
        <v>0</v>
      </c>
      <c r="E1108" s="306" t="str">
        <f t="shared" si="53"/>
        <v/>
      </c>
      <c r="F1108" s="273" t="str">
        <f t="shared" si="54"/>
        <v>否</v>
      </c>
      <c r="G1108" s="152" t="str">
        <f t="shared" si="55"/>
        <v>项</v>
      </c>
    </row>
    <row r="1109" ht="36" customHeight="1" spans="1:7">
      <c r="A1109" s="442">
        <v>2160602</v>
      </c>
      <c r="B1109" s="302" t="s">
        <v>140</v>
      </c>
      <c r="C1109" s="344">
        <v>0</v>
      </c>
      <c r="D1109" s="344">
        <v>0</v>
      </c>
      <c r="E1109" s="306" t="str">
        <f t="shared" si="53"/>
        <v/>
      </c>
      <c r="F1109" s="273" t="str">
        <f t="shared" si="54"/>
        <v>否</v>
      </c>
      <c r="G1109" s="152" t="str">
        <f t="shared" si="55"/>
        <v>项</v>
      </c>
    </row>
    <row r="1110" ht="36" customHeight="1" spans="1:7">
      <c r="A1110" s="442">
        <v>2160603</v>
      </c>
      <c r="B1110" s="302" t="s">
        <v>141</v>
      </c>
      <c r="C1110" s="344">
        <v>0</v>
      </c>
      <c r="D1110" s="344">
        <v>0</v>
      </c>
      <c r="E1110" s="306" t="str">
        <f t="shared" si="53"/>
        <v/>
      </c>
      <c r="F1110" s="273" t="str">
        <f t="shared" si="54"/>
        <v>否</v>
      </c>
      <c r="G1110" s="152" t="str">
        <f t="shared" si="55"/>
        <v>项</v>
      </c>
    </row>
    <row r="1111" ht="36" customHeight="1" spans="1:7">
      <c r="A1111" s="442">
        <v>2160607</v>
      </c>
      <c r="B1111" s="302" t="s">
        <v>971</v>
      </c>
      <c r="C1111" s="344">
        <v>0</v>
      </c>
      <c r="D1111" s="344">
        <v>0</v>
      </c>
      <c r="E1111" s="306" t="str">
        <f t="shared" si="53"/>
        <v/>
      </c>
      <c r="F1111" s="273" t="str">
        <f t="shared" si="54"/>
        <v>否</v>
      </c>
      <c r="G1111" s="152" t="str">
        <f t="shared" si="55"/>
        <v>项</v>
      </c>
    </row>
    <row r="1112" ht="36" customHeight="1" spans="1:7">
      <c r="A1112" s="442">
        <v>2160699</v>
      </c>
      <c r="B1112" s="302" t="s">
        <v>972</v>
      </c>
      <c r="C1112" s="344">
        <v>0</v>
      </c>
      <c r="D1112" s="344">
        <v>0</v>
      </c>
      <c r="E1112" s="306" t="str">
        <f t="shared" si="53"/>
        <v/>
      </c>
      <c r="F1112" s="273" t="str">
        <f t="shared" si="54"/>
        <v>否</v>
      </c>
      <c r="G1112" s="152" t="str">
        <f t="shared" si="55"/>
        <v>项</v>
      </c>
    </row>
    <row r="1113" ht="36" customHeight="1" spans="1:7">
      <c r="A1113" s="441">
        <v>21699</v>
      </c>
      <c r="B1113" s="298" t="s">
        <v>973</v>
      </c>
      <c r="C1113" s="340">
        <v>0</v>
      </c>
      <c r="D1113" s="340">
        <v>0</v>
      </c>
      <c r="E1113" s="311" t="str">
        <f t="shared" si="53"/>
        <v/>
      </c>
      <c r="F1113" s="273" t="str">
        <f t="shared" si="54"/>
        <v>否</v>
      </c>
      <c r="G1113" s="152" t="str">
        <f t="shared" si="55"/>
        <v>款</v>
      </c>
    </row>
    <row r="1114" ht="36" customHeight="1" spans="1:7">
      <c r="A1114" s="442">
        <v>2169901</v>
      </c>
      <c r="B1114" s="302" t="s">
        <v>974</v>
      </c>
      <c r="C1114" s="344">
        <v>0</v>
      </c>
      <c r="D1114" s="344">
        <v>0</v>
      </c>
      <c r="E1114" s="306" t="str">
        <f t="shared" si="53"/>
        <v/>
      </c>
      <c r="F1114" s="273" t="str">
        <f t="shared" si="54"/>
        <v>否</v>
      </c>
      <c r="G1114" s="152" t="str">
        <f t="shared" si="55"/>
        <v>项</v>
      </c>
    </row>
    <row r="1115" ht="36" customHeight="1" spans="1:7">
      <c r="A1115" s="442">
        <v>2169999</v>
      </c>
      <c r="B1115" s="302" t="s">
        <v>975</v>
      </c>
      <c r="C1115" s="344">
        <v>0</v>
      </c>
      <c r="D1115" s="344">
        <v>0</v>
      </c>
      <c r="E1115" s="306" t="str">
        <f t="shared" si="53"/>
        <v/>
      </c>
      <c r="F1115" s="273" t="str">
        <f t="shared" si="54"/>
        <v>否</v>
      </c>
      <c r="G1115" s="152" t="str">
        <f t="shared" si="55"/>
        <v>项</v>
      </c>
    </row>
    <row r="1116" ht="36" customHeight="1" spans="1:7">
      <c r="A1116" s="446" t="s">
        <v>976</v>
      </c>
      <c r="B1116" s="447" t="s">
        <v>279</v>
      </c>
      <c r="C1116" s="448">
        <v>0</v>
      </c>
      <c r="D1116" s="448">
        <v>0</v>
      </c>
      <c r="E1116" s="306" t="str">
        <f t="shared" si="53"/>
        <v/>
      </c>
      <c r="F1116" s="273" t="str">
        <f t="shared" si="54"/>
        <v>否</v>
      </c>
      <c r="G1116" s="152" t="str">
        <f t="shared" si="55"/>
        <v>项</v>
      </c>
    </row>
    <row r="1117" ht="36" customHeight="1" spans="1:7">
      <c r="A1117" s="441">
        <v>217</v>
      </c>
      <c r="B1117" s="298" t="s">
        <v>101</v>
      </c>
      <c r="C1117" s="340">
        <v>0</v>
      </c>
      <c r="D1117" s="340">
        <v>0</v>
      </c>
      <c r="E1117" s="311" t="str">
        <f t="shared" si="53"/>
        <v/>
      </c>
      <c r="F1117" s="273" t="str">
        <f t="shared" si="54"/>
        <v>是</v>
      </c>
      <c r="G1117" s="152" t="str">
        <f t="shared" si="55"/>
        <v>类</v>
      </c>
    </row>
    <row r="1118" ht="36" customHeight="1" spans="1:7">
      <c r="A1118" s="441">
        <v>21701</v>
      </c>
      <c r="B1118" s="298" t="s">
        <v>977</v>
      </c>
      <c r="C1118" s="340">
        <v>0</v>
      </c>
      <c r="D1118" s="340">
        <v>0</v>
      </c>
      <c r="E1118" s="311" t="str">
        <f t="shared" si="53"/>
        <v/>
      </c>
      <c r="F1118" s="273" t="str">
        <f t="shared" si="54"/>
        <v>否</v>
      </c>
      <c r="G1118" s="152" t="str">
        <f t="shared" si="55"/>
        <v>款</v>
      </c>
    </row>
    <row r="1119" ht="36" customHeight="1" spans="1:7">
      <c r="A1119" s="442">
        <v>2170101</v>
      </c>
      <c r="B1119" s="302" t="s">
        <v>139</v>
      </c>
      <c r="C1119" s="344">
        <v>0</v>
      </c>
      <c r="D1119" s="344">
        <v>0</v>
      </c>
      <c r="E1119" s="306" t="str">
        <f t="shared" si="53"/>
        <v/>
      </c>
      <c r="F1119" s="273" t="str">
        <f t="shared" si="54"/>
        <v>否</v>
      </c>
      <c r="G1119" s="152" t="str">
        <f t="shared" si="55"/>
        <v>项</v>
      </c>
    </row>
    <row r="1120" ht="36" customHeight="1" spans="1:7">
      <c r="A1120" s="442">
        <v>2170102</v>
      </c>
      <c r="B1120" s="302" t="s">
        <v>140</v>
      </c>
      <c r="C1120" s="344">
        <v>0</v>
      </c>
      <c r="D1120" s="344">
        <v>0</v>
      </c>
      <c r="E1120" s="306" t="str">
        <f t="shared" si="53"/>
        <v/>
      </c>
      <c r="F1120" s="273" t="str">
        <f t="shared" si="54"/>
        <v>否</v>
      </c>
      <c r="G1120" s="152" t="str">
        <f t="shared" si="55"/>
        <v>项</v>
      </c>
    </row>
    <row r="1121" ht="36" customHeight="1" spans="1:7">
      <c r="A1121" s="442">
        <v>2170103</v>
      </c>
      <c r="B1121" s="302" t="s">
        <v>141</v>
      </c>
      <c r="C1121" s="344">
        <v>0</v>
      </c>
      <c r="D1121" s="344">
        <v>0</v>
      </c>
      <c r="E1121" s="306" t="str">
        <f t="shared" si="53"/>
        <v/>
      </c>
      <c r="F1121" s="273" t="str">
        <f t="shared" si="54"/>
        <v>否</v>
      </c>
      <c r="G1121" s="152" t="str">
        <f t="shared" si="55"/>
        <v>项</v>
      </c>
    </row>
    <row r="1122" ht="36" customHeight="1" spans="1:7">
      <c r="A1122" s="442">
        <v>2170104</v>
      </c>
      <c r="B1122" s="302" t="s">
        <v>978</v>
      </c>
      <c r="C1122" s="344">
        <v>0</v>
      </c>
      <c r="D1122" s="344">
        <v>0</v>
      </c>
      <c r="E1122" s="306" t="str">
        <f t="shared" si="53"/>
        <v/>
      </c>
      <c r="F1122" s="273" t="str">
        <f t="shared" si="54"/>
        <v>否</v>
      </c>
      <c r="G1122" s="152" t="str">
        <f t="shared" si="55"/>
        <v>项</v>
      </c>
    </row>
    <row r="1123" ht="36" customHeight="1" spans="1:7">
      <c r="A1123" s="442">
        <v>2170150</v>
      </c>
      <c r="B1123" s="302" t="s">
        <v>148</v>
      </c>
      <c r="C1123" s="344">
        <v>0</v>
      </c>
      <c r="D1123" s="344">
        <v>0</v>
      </c>
      <c r="E1123" s="306" t="str">
        <f t="shared" si="53"/>
        <v/>
      </c>
      <c r="F1123" s="273" t="str">
        <f t="shared" si="54"/>
        <v>否</v>
      </c>
      <c r="G1123" s="152" t="str">
        <f t="shared" si="55"/>
        <v>项</v>
      </c>
    </row>
    <row r="1124" ht="36" customHeight="1" spans="1:7">
      <c r="A1124" s="442">
        <v>2170199</v>
      </c>
      <c r="B1124" s="302" t="s">
        <v>979</v>
      </c>
      <c r="C1124" s="344">
        <v>0</v>
      </c>
      <c r="D1124" s="344">
        <v>0</v>
      </c>
      <c r="E1124" s="306" t="str">
        <f t="shared" si="53"/>
        <v/>
      </c>
      <c r="F1124" s="273" t="str">
        <f t="shared" si="54"/>
        <v>否</v>
      </c>
      <c r="G1124" s="152" t="str">
        <f t="shared" si="55"/>
        <v>项</v>
      </c>
    </row>
    <row r="1125" ht="36" customHeight="1" spans="1:7">
      <c r="A1125" s="309">
        <v>21702</v>
      </c>
      <c r="B1125" s="461" t="s">
        <v>980</v>
      </c>
      <c r="C1125" s="340">
        <v>0</v>
      </c>
      <c r="D1125" s="340">
        <v>0</v>
      </c>
      <c r="E1125" s="311" t="str">
        <f t="shared" si="53"/>
        <v/>
      </c>
      <c r="F1125" s="273" t="str">
        <f t="shared" si="54"/>
        <v>否</v>
      </c>
      <c r="G1125" s="152" t="str">
        <f t="shared" si="55"/>
        <v>款</v>
      </c>
    </row>
    <row r="1126" ht="36" customHeight="1" spans="1:7">
      <c r="A1126" s="462">
        <v>2170201</v>
      </c>
      <c r="B1126" s="463" t="s">
        <v>981</v>
      </c>
      <c r="C1126" s="344">
        <v>0</v>
      </c>
      <c r="D1126" s="344">
        <v>0</v>
      </c>
      <c r="E1126" s="306" t="str">
        <f t="shared" si="53"/>
        <v/>
      </c>
      <c r="F1126" s="273" t="str">
        <f t="shared" si="54"/>
        <v>否</v>
      </c>
      <c r="G1126" s="152" t="str">
        <f t="shared" si="55"/>
        <v>项</v>
      </c>
    </row>
    <row r="1127" ht="36" customHeight="1" spans="1:7">
      <c r="A1127" s="462">
        <v>2170202</v>
      </c>
      <c r="B1127" s="463" t="s">
        <v>982</v>
      </c>
      <c r="C1127" s="344">
        <v>0</v>
      </c>
      <c r="D1127" s="344">
        <v>0</v>
      </c>
      <c r="E1127" s="306" t="str">
        <f t="shared" si="53"/>
        <v/>
      </c>
      <c r="F1127" s="273" t="str">
        <f t="shared" si="54"/>
        <v>否</v>
      </c>
      <c r="G1127" s="152" t="str">
        <f t="shared" si="55"/>
        <v>项</v>
      </c>
    </row>
    <row r="1128" ht="36" customHeight="1" spans="1:7">
      <c r="A1128" s="462">
        <v>2170203</v>
      </c>
      <c r="B1128" s="463" t="s">
        <v>983</v>
      </c>
      <c r="C1128" s="344">
        <v>0</v>
      </c>
      <c r="D1128" s="344">
        <v>0</v>
      </c>
      <c r="E1128" s="306" t="str">
        <f t="shared" si="53"/>
        <v/>
      </c>
      <c r="F1128" s="273" t="str">
        <f t="shared" si="54"/>
        <v>否</v>
      </c>
      <c r="G1128" s="152" t="str">
        <f t="shared" si="55"/>
        <v>项</v>
      </c>
    </row>
    <row r="1129" ht="36" customHeight="1" spans="1:7">
      <c r="A1129" s="462">
        <v>2170204</v>
      </c>
      <c r="B1129" s="463" t="s">
        <v>984</v>
      </c>
      <c r="C1129" s="344">
        <v>0</v>
      </c>
      <c r="D1129" s="344">
        <v>0</v>
      </c>
      <c r="E1129" s="306" t="str">
        <f t="shared" si="53"/>
        <v/>
      </c>
      <c r="F1129" s="273" t="str">
        <f t="shared" si="54"/>
        <v>否</v>
      </c>
      <c r="G1129" s="152" t="str">
        <f t="shared" si="55"/>
        <v>项</v>
      </c>
    </row>
    <row r="1130" ht="36" customHeight="1" spans="1:7">
      <c r="A1130" s="462">
        <v>2170205</v>
      </c>
      <c r="B1130" s="463" t="s">
        <v>985</v>
      </c>
      <c r="C1130" s="344">
        <v>0</v>
      </c>
      <c r="D1130" s="344">
        <v>0</v>
      </c>
      <c r="E1130" s="306" t="str">
        <f t="shared" si="53"/>
        <v/>
      </c>
      <c r="F1130" s="273" t="str">
        <f t="shared" si="54"/>
        <v>否</v>
      </c>
      <c r="G1130" s="152" t="str">
        <f t="shared" si="55"/>
        <v>项</v>
      </c>
    </row>
    <row r="1131" ht="36" customHeight="1" spans="1:7">
      <c r="A1131" s="462">
        <v>2170206</v>
      </c>
      <c r="B1131" s="463" t="s">
        <v>986</v>
      </c>
      <c r="C1131" s="344">
        <v>0</v>
      </c>
      <c r="D1131" s="344">
        <v>0</v>
      </c>
      <c r="E1131" s="306" t="str">
        <f t="shared" si="53"/>
        <v/>
      </c>
      <c r="F1131" s="273" t="str">
        <f t="shared" si="54"/>
        <v>否</v>
      </c>
      <c r="G1131" s="152" t="str">
        <f t="shared" si="55"/>
        <v>项</v>
      </c>
    </row>
    <row r="1132" ht="36" customHeight="1" spans="1:7">
      <c r="A1132" s="462">
        <v>2170207</v>
      </c>
      <c r="B1132" s="463" t="s">
        <v>987</v>
      </c>
      <c r="C1132" s="344">
        <v>0</v>
      </c>
      <c r="D1132" s="344">
        <v>0</v>
      </c>
      <c r="E1132" s="306" t="str">
        <f t="shared" si="53"/>
        <v/>
      </c>
      <c r="F1132" s="273" t="str">
        <f t="shared" si="54"/>
        <v>否</v>
      </c>
      <c r="G1132" s="152" t="str">
        <f t="shared" si="55"/>
        <v>项</v>
      </c>
    </row>
    <row r="1133" ht="36" customHeight="1" spans="1:7">
      <c r="A1133" s="462">
        <v>2170208</v>
      </c>
      <c r="B1133" s="463" t="s">
        <v>988</v>
      </c>
      <c r="C1133" s="344">
        <v>0</v>
      </c>
      <c r="D1133" s="344">
        <v>0</v>
      </c>
      <c r="E1133" s="306" t="str">
        <f t="shared" si="53"/>
        <v/>
      </c>
      <c r="F1133" s="273" t="str">
        <f t="shared" si="54"/>
        <v>否</v>
      </c>
      <c r="G1133" s="152" t="str">
        <f t="shared" si="55"/>
        <v>项</v>
      </c>
    </row>
    <row r="1134" ht="36" customHeight="1" spans="1:7">
      <c r="A1134" s="462">
        <v>2170299</v>
      </c>
      <c r="B1134" s="463" t="s">
        <v>989</v>
      </c>
      <c r="C1134" s="344">
        <v>0</v>
      </c>
      <c r="D1134" s="344">
        <v>0</v>
      </c>
      <c r="E1134" s="306" t="str">
        <f t="shared" si="53"/>
        <v/>
      </c>
      <c r="F1134" s="273" t="str">
        <f t="shared" si="54"/>
        <v>否</v>
      </c>
      <c r="G1134" s="152" t="str">
        <f t="shared" si="55"/>
        <v>项</v>
      </c>
    </row>
    <row r="1135" ht="36" customHeight="1" spans="1:7">
      <c r="A1135" s="441">
        <v>21703</v>
      </c>
      <c r="B1135" s="298" t="s">
        <v>990</v>
      </c>
      <c r="C1135" s="340">
        <v>0</v>
      </c>
      <c r="D1135" s="340">
        <v>0</v>
      </c>
      <c r="E1135" s="311" t="str">
        <f t="shared" si="53"/>
        <v/>
      </c>
      <c r="F1135" s="273" t="str">
        <f t="shared" si="54"/>
        <v>否</v>
      </c>
      <c r="G1135" s="152" t="str">
        <f t="shared" si="55"/>
        <v>款</v>
      </c>
    </row>
    <row r="1136" ht="36" customHeight="1" spans="1:7">
      <c r="A1136" s="442">
        <v>2170301</v>
      </c>
      <c r="B1136" s="302" t="s">
        <v>991</v>
      </c>
      <c r="C1136" s="344">
        <v>0</v>
      </c>
      <c r="D1136" s="344">
        <v>0</v>
      </c>
      <c r="E1136" s="306" t="str">
        <f t="shared" si="53"/>
        <v/>
      </c>
      <c r="F1136" s="273" t="str">
        <f t="shared" si="54"/>
        <v>否</v>
      </c>
      <c r="G1136" s="152" t="str">
        <f t="shared" si="55"/>
        <v>项</v>
      </c>
    </row>
    <row r="1137" ht="36" customHeight="1" spans="1:7">
      <c r="A1137" s="442">
        <v>2170302</v>
      </c>
      <c r="B1137" s="302" t="s">
        <v>992</v>
      </c>
      <c r="C1137" s="344">
        <v>0</v>
      </c>
      <c r="D1137" s="344">
        <v>0</v>
      </c>
      <c r="E1137" s="306" t="str">
        <f t="shared" si="53"/>
        <v/>
      </c>
      <c r="F1137" s="273" t="str">
        <f t="shared" si="54"/>
        <v>否</v>
      </c>
      <c r="G1137" s="152" t="str">
        <f t="shared" si="55"/>
        <v>项</v>
      </c>
    </row>
    <row r="1138" ht="36" customHeight="1" spans="1:7">
      <c r="A1138" s="442">
        <v>2170303</v>
      </c>
      <c r="B1138" s="302" t="s">
        <v>993</v>
      </c>
      <c r="C1138" s="344">
        <v>0</v>
      </c>
      <c r="D1138" s="344">
        <v>0</v>
      </c>
      <c r="E1138" s="306" t="str">
        <f t="shared" si="53"/>
        <v/>
      </c>
      <c r="F1138" s="273" t="str">
        <f t="shared" si="54"/>
        <v>否</v>
      </c>
      <c r="G1138" s="152" t="str">
        <f t="shared" si="55"/>
        <v>项</v>
      </c>
    </row>
    <row r="1139" ht="36" customHeight="1" spans="1:7">
      <c r="A1139" s="442">
        <v>2170304</v>
      </c>
      <c r="B1139" s="302" t="s">
        <v>994</v>
      </c>
      <c r="C1139" s="344">
        <v>0</v>
      </c>
      <c r="D1139" s="344">
        <v>0</v>
      </c>
      <c r="E1139" s="306" t="str">
        <f t="shared" si="53"/>
        <v/>
      </c>
      <c r="F1139" s="273" t="str">
        <f t="shared" si="54"/>
        <v>否</v>
      </c>
      <c r="G1139" s="152" t="str">
        <f t="shared" si="55"/>
        <v>项</v>
      </c>
    </row>
    <row r="1140" ht="36" customHeight="1" spans="1:7">
      <c r="A1140" s="442">
        <v>2170399</v>
      </c>
      <c r="B1140" s="302" t="s">
        <v>995</v>
      </c>
      <c r="C1140" s="344">
        <v>0</v>
      </c>
      <c r="D1140" s="344">
        <v>0</v>
      </c>
      <c r="E1140" s="306" t="str">
        <f t="shared" si="53"/>
        <v/>
      </c>
      <c r="F1140" s="273" t="str">
        <f t="shared" si="54"/>
        <v>否</v>
      </c>
      <c r="G1140" s="152" t="str">
        <f t="shared" si="55"/>
        <v>项</v>
      </c>
    </row>
    <row r="1141" ht="36" customHeight="1" spans="1:7">
      <c r="A1141" s="441">
        <v>21799</v>
      </c>
      <c r="B1141" s="298" t="s">
        <v>996</v>
      </c>
      <c r="C1141" s="340">
        <v>0</v>
      </c>
      <c r="D1141" s="340">
        <v>0</v>
      </c>
      <c r="E1141" s="311" t="str">
        <f t="shared" si="53"/>
        <v/>
      </c>
      <c r="F1141" s="273" t="str">
        <f t="shared" si="54"/>
        <v>否</v>
      </c>
      <c r="G1141" s="152" t="str">
        <f t="shared" si="55"/>
        <v>款</v>
      </c>
    </row>
    <row r="1142" ht="36" customHeight="1" spans="1:7">
      <c r="A1142" s="304">
        <v>2179902</v>
      </c>
      <c r="B1142" s="302" t="s">
        <v>997</v>
      </c>
      <c r="C1142" s="344">
        <v>0</v>
      </c>
      <c r="D1142" s="344">
        <v>0</v>
      </c>
      <c r="E1142" s="306" t="str">
        <f t="shared" si="53"/>
        <v/>
      </c>
      <c r="F1142" s="273" t="str">
        <f t="shared" si="54"/>
        <v>否</v>
      </c>
      <c r="G1142" s="152" t="str">
        <f t="shared" si="55"/>
        <v>项</v>
      </c>
    </row>
    <row r="1143" ht="36" customHeight="1" spans="1:7">
      <c r="A1143" s="304">
        <v>2179999</v>
      </c>
      <c r="B1143" s="302" t="s">
        <v>995</v>
      </c>
      <c r="C1143" s="344">
        <v>0</v>
      </c>
      <c r="D1143" s="344">
        <v>0</v>
      </c>
      <c r="E1143" s="306" t="str">
        <f t="shared" si="53"/>
        <v/>
      </c>
      <c r="F1143" s="273" t="str">
        <f t="shared" si="54"/>
        <v>否</v>
      </c>
      <c r="G1143" s="152" t="str">
        <f t="shared" si="55"/>
        <v>项</v>
      </c>
    </row>
    <row r="1144" ht="36" customHeight="1" spans="1:7">
      <c r="A1144" s="309" t="s">
        <v>998</v>
      </c>
      <c r="B1144" s="447" t="s">
        <v>279</v>
      </c>
      <c r="C1144" s="340">
        <v>0</v>
      </c>
      <c r="D1144" s="340">
        <v>0</v>
      </c>
      <c r="E1144" s="306" t="str">
        <f t="shared" si="53"/>
        <v/>
      </c>
      <c r="F1144" s="273" t="str">
        <f t="shared" si="54"/>
        <v>否</v>
      </c>
      <c r="G1144" s="152" t="str">
        <f t="shared" si="55"/>
        <v>项</v>
      </c>
    </row>
    <row r="1145" ht="36" customHeight="1" spans="1:7">
      <c r="A1145" s="441">
        <v>219</v>
      </c>
      <c r="B1145" s="298" t="s">
        <v>103</v>
      </c>
      <c r="C1145" s="340">
        <v>0</v>
      </c>
      <c r="D1145" s="340">
        <v>0</v>
      </c>
      <c r="E1145" s="311" t="str">
        <f t="shared" si="53"/>
        <v/>
      </c>
      <c r="F1145" s="273" t="str">
        <f t="shared" si="54"/>
        <v>是</v>
      </c>
      <c r="G1145" s="152" t="str">
        <f t="shared" si="55"/>
        <v>类</v>
      </c>
    </row>
    <row r="1146" ht="36" customHeight="1" spans="1:7">
      <c r="A1146" s="441">
        <v>21901</v>
      </c>
      <c r="B1146" s="298" t="s">
        <v>999</v>
      </c>
      <c r="C1146" s="340">
        <v>0</v>
      </c>
      <c r="D1146" s="340">
        <v>0</v>
      </c>
      <c r="E1146" s="311" t="str">
        <f t="shared" si="53"/>
        <v/>
      </c>
      <c r="F1146" s="273" t="str">
        <f t="shared" si="54"/>
        <v>否</v>
      </c>
      <c r="G1146" s="152" t="str">
        <f t="shared" si="55"/>
        <v>款</v>
      </c>
    </row>
    <row r="1147" ht="36" customHeight="1" spans="1:7">
      <c r="A1147" s="441">
        <v>21902</v>
      </c>
      <c r="B1147" s="298" t="s">
        <v>1000</v>
      </c>
      <c r="C1147" s="340">
        <v>0</v>
      </c>
      <c r="D1147" s="340">
        <v>0</v>
      </c>
      <c r="E1147" s="311" t="str">
        <f t="shared" si="53"/>
        <v/>
      </c>
      <c r="F1147" s="273" t="str">
        <f t="shared" si="54"/>
        <v>否</v>
      </c>
      <c r="G1147" s="152" t="str">
        <f t="shared" si="55"/>
        <v>款</v>
      </c>
    </row>
    <row r="1148" ht="36" customHeight="1" spans="1:7">
      <c r="A1148" s="441">
        <v>21903</v>
      </c>
      <c r="B1148" s="298" t="s">
        <v>1001</v>
      </c>
      <c r="C1148" s="340">
        <v>0</v>
      </c>
      <c r="D1148" s="340">
        <v>0</v>
      </c>
      <c r="E1148" s="311" t="str">
        <f t="shared" si="53"/>
        <v/>
      </c>
      <c r="F1148" s="273" t="str">
        <f t="shared" si="54"/>
        <v>否</v>
      </c>
      <c r="G1148" s="152" t="str">
        <f t="shared" si="55"/>
        <v>款</v>
      </c>
    </row>
    <row r="1149" ht="36" customHeight="1" spans="1:7">
      <c r="A1149" s="441">
        <v>21904</v>
      </c>
      <c r="B1149" s="298" t="s">
        <v>1002</v>
      </c>
      <c r="C1149" s="340">
        <v>0</v>
      </c>
      <c r="D1149" s="340">
        <v>0</v>
      </c>
      <c r="E1149" s="311" t="str">
        <f t="shared" si="53"/>
        <v/>
      </c>
      <c r="F1149" s="273" t="str">
        <f t="shared" si="54"/>
        <v>否</v>
      </c>
      <c r="G1149" s="152" t="str">
        <f t="shared" si="55"/>
        <v>款</v>
      </c>
    </row>
    <row r="1150" ht="36" customHeight="1" spans="1:7">
      <c r="A1150" s="441">
        <v>21905</v>
      </c>
      <c r="B1150" s="298" t="s">
        <v>1003</v>
      </c>
      <c r="C1150" s="340">
        <v>0</v>
      </c>
      <c r="D1150" s="340">
        <v>0</v>
      </c>
      <c r="E1150" s="311" t="str">
        <f t="shared" ref="E1150:E1213" si="56">IF(C1150&gt;0,D1150/C1150-1,IF(C1150&lt;0,-(D1150/C1150-1),""))</f>
        <v/>
      </c>
      <c r="F1150" s="273" t="str">
        <f t="shared" si="54"/>
        <v>否</v>
      </c>
      <c r="G1150" s="152" t="str">
        <f t="shared" si="55"/>
        <v>款</v>
      </c>
    </row>
    <row r="1151" ht="36" customHeight="1" spans="1:7">
      <c r="A1151" s="441">
        <v>21906</v>
      </c>
      <c r="B1151" s="298" t="s">
        <v>1004</v>
      </c>
      <c r="C1151" s="340">
        <v>0</v>
      </c>
      <c r="D1151" s="340">
        <v>0</v>
      </c>
      <c r="E1151" s="311" t="str">
        <f t="shared" si="56"/>
        <v/>
      </c>
      <c r="F1151" s="273" t="str">
        <f t="shared" si="54"/>
        <v>否</v>
      </c>
      <c r="G1151" s="152" t="str">
        <f t="shared" si="55"/>
        <v>款</v>
      </c>
    </row>
    <row r="1152" ht="36" customHeight="1" spans="1:7">
      <c r="A1152" s="441">
        <v>21907</v>
      </c>
      <c r="B1152" s="298" t="s">
        <v>1005</v>
      </c>
      <c r="C1152" s="340">
        <v>0</v>
      </c>
      <c r="D1152" s="340">
        <v>0</v>
      </c>
      <c r="E1152" s="311" t="str">
        <f t="shared" si="56"/>
        <v/>
      </c>
      <c r="F1152" s="273" t="str">
        <f t="shared" si="54"/>
        <v>否</v>
      </c>
      <c r="G1152" s="152" t="str">
        <f t="shared" si="55"/>
        <v>款</v>
      </c>
    </row>
    <row r="1153" ht="36" customHeight="1" spans="1:7">
      <c r="A1153" s="441">
        <v>21908</v>
      </c>
      <c r="B1153" s="298" t="s">
        <v>1006</v>
      </c>
      <c r="C1153" s="340">
        <v>0</v>
      </c>
      <c r="D1153" s="340">
        <v>0</v>
      </c>
      <c r="E1153" s="311" t="str">
        <f t="shared" si="56"/>
        <v/>
      </c>
      <c r="F1153" s="273" t="str">
        <f t="shared" si="54"/>
        <v>否</v>
      </c>
      <c r="G1153" s="152" t="str">
        <f t="shared" si="55"/>
        <v>款</v>
      </c>
    </row>
    <row r="1154" ht="36" customHeight="1" spans="1:7">
      <c r="A1154" s="441">
        <v>21999</v>
      </c>
      <c r="B1154" s="298" t="s">
        <v>1007</v>
      </c>
      <c r="C1154" s="340">
        <v>0</v>
      </c>
      <c r="D1154" s="340">
        <v>0</v>
      </c>
      <c r="E1154" s="311" t="str">
        <f t="shared" si="56"/>
        <v/>
      </c>
      <c r="F1154" s="273" t="str">
        <f t="shared" si="54"/>
        <v>否</v>
      </c>
      <c r="G1154" s="152" t="str">
        <f t="shared" si="55"/>
        <v>款</v>
      </c>
    </row>
    <row r="1155" ht="36" customHeight="1" spans="1:7">
      <c r="A1155" s="441">
        <v>220</v>
      </c>
      <c r="B1155" s="298" t="s">
        <v>105</v>
      </c>
      <c r="C1155" s="340">
        <v>865</v>
      </c>
      <c r="D1155" s="340">
        <v>790</v>
      </c>
      <c r="E1155" s="311">
        <f t="shared" si="56"/>
        <v>-0.087</v>
      </c>
      <c r="F1155" s="273" t="str">
        <f t="shared" si="54"/>
        <v>是</v>
      </c>
      <c r="G1155" s="152" t="str">
        <f t="shared" si="55"/>
        <v>类</v>
      </c>
    </row>
    <row r="1156" ht="36" customHeight="1" spans="1:7">
      <c r="A1156" s="441">
        <v>22001</v>
      </c>
      <c r="B1156" s="298" t="s">
        <v>1008</v>
      </c>
      <c r="C1156" s="340">
        <v>809</v>
      </c>
      <c r="D1156" s="340">
        <v>689</v>
      </c>
      <c r="E1156" s="311">
        <f t="shared" si="56"/>
        <v>-0.148</v>
      </c>
      <c r="F1156" s="273" t="str">
        <f t="shared" ref="F1156:F1219" si="57">IF(LEN(A1156)=3,"是",IF(B1156&lt;&gt;"",IF(SUM(C1156:D1156)&lt;&gt;0,"是","否"),"是"))</f>
        <v>是</v>
      </c>
      <c r="G1156" s="152" t="str">
        <f t="shared" ref="G1156:G1219" si="58">IF(LEN(A1156)=3,"类",IF(LEN(A1156)=5,"款","项"))</f>
        <v>款</v>
      </c>
    </row>
    <row r="1157" ht="36" customHeight="1" spans="1:7">
      <c r="A1157" s="442">
        <v>2200101</v>
      </c>
      <c r="B1157" s="302" t="s">
        <v>139</v>
      </c>
      <c r="C1157" s="344">
        <v>584</v>
      </c>
      <c r="D1157" s="344">
        <v>467</v>
      </c>
      <c r="E1157" s="306">
        <f t="shared" si="56"/>
        <v>-0.2</v>
      </c>
      <c r="F1157" s="273" t="str">
        <f t="shared" si="57"/>
        <v>是</v>
      </c>
      <c r="G1157" s="152" t="str">
        <f t="shared" si="58"/>
        <v>项</v>
      </c>
    </row>
    <row r="1158" ht="36" customHeight="1" spans="1:7">
      <c r="A1158" s="442">
        <v>2200102</v>
      </c>
      <c r="B1158" s="302" t="s">
        <v>140</v>
      </c>
      <c r="C1158" s="344">
        <v>0</v>
      </c>
      <c r="D1158" s="344">
        <v>0</v>
      </c>
      <c r="E1158" s="306" t="str">
        <f t="shared" si="56"/>
        <v/>
      </c>
      <c r="F1158" s="273" t="str">
        <f t="shared" si="57"/>
        <v>否</v>
      </c>
      <c r="G1158" s="152" t="str">
        <f t="shared" si="58"/>
        <v>项</v>
      </c>
    </row>
    <row r="1159" ht="36" customHeight="1" spans="1:7">
      <c r="A1159" s="442">
        <v>2200103</v>
      </c>
      <c r="B1159" s="302" t="s">
        <v>141</v>
      </c>
      <c r="C1159" s="344">
        <v>0</v>
      </c>
      <c r="D1159" s="344">
        <v>0</v>
      </c>
      <c r="E1159" s="306" t="str">
        <f t="shared" si="56"/>
        <v/>
      </c>
      <c r="F1159" s="273" t="str">
        <f t="shared" si="57"/>
        <v>否</v>
      </c>
      <c r="G1159" s="152" t="str">
        <f t="shared" si="58"/>
        <v>项</v>
      </c>
    </row>
    <row r="1160" ht="36" customHeight="1" spans="1:7">
      <c r="A1160" s="442">
        <v>2200104</v>
      </c>
      <c r="B1160" s="302" t="s">
        <v>1009</v>
      </c>
      <c r="C1160" s="344">
        <v>0</v>
      </c>
      <c r="D1160" s="344">
        <v>0</v>
      </c>
      <c r="E1160" s="306" t="str">
        <f t="shared" si="56"/>
        <v/>
      </c>
      <c r="F1160" s="273" t="str">
        <f t="shared" si="57"/>
        <v>否</v>
      </c>
      <c r="G1160" s="152" t="str">
        <f t="shared" si="58"/>
        <v>项</v>
      </c>
    </row>
    <row r="1161" ht="36" customHeight="1" spans="1:7">
      <c r="A1161" s="442">
        <v>2200106</v>
      </c>
      <c r="B1161" s="302" t="s">
        <v>1010</v>
      </c>
      <c r="C1161" s="344">
        <v>0</v>
      </c>
      <c r="D1161" s="344">
        <v>0</v>
      </c>
      <c r="E1161" s="306" t="str">
        <f t="shared" si="56"/>
        <v/>
      </c>
      <c r="F1161" s="273" t="str">
        <f t="shared" si="57"/>
        <v>否</v>
      </c>
      <c r="G1161" s="152" t="str">
        <f t="shared" si="58"/>
        <v>项</v>
      </c>
    </row>
    <row r="1162" ht="36" customHeight="1" spans="1:7">
      <c r="A1162" s="442">
        <v>2200107</v>
      </c>
      <c r="B1162" s="302" t="s">
        <v>1011</v>
      </c>
      <c r="C1162" s="344">
        <v>0</v>
      </c>
      <c r="D1162" s="344">
        <v>0</v>
      </c>
      <c r="E1162" s="306" t="str">
        <f t="shared" si="56"/>
        <v/>
      </c>
      <c r="F1162" s="273" t="str">
        <f t="shared" si="57"/>
        <v>否</v>
      </c>
      <c r="G1162" s="152" t="str">
        <f t="shared" si="58"/>
        <v>项</v>
      </c>
    </row>
    <row r="1163" ht="36" customHeight="1" spans="1:7">
      <c r="A1163" s="442">
        <v>2200108</v>
      </c>
      <c r="B1163" s="302" t="s">
        <v>1012</v>
      </c>
      <c r="C1163" s="344">
        <v>0</v>
      </c>
      <c r="D1163" s="344">
        <v>0</v>
      </c>
      <c r="E1163" s="306" t="str">
        <f t="shared" si="56"/>
        <v/>
      </c>
      <c r="F1163" s="273" t="str">
        <f t="shared" si="57"/>
        <v>否</v>
      </c>
      <c r="G1163" s="152" t="str">
        <f t="shared" si="58"/>
        <v>项</v>
      </c>
    </row>
    <row r="1164" ht="36" customHeight="1" spans="1:7">
      <c r="A1164" s="442">
        <v>2200109</v>
      </c>
      <c r="B1164" s="302" t="s">
        <v>1013</v>
      </c>
      <c r="C1164" s="344">
        <v>0</v>
      </c>
      <c r="D1164" s="344">
        <v>0</v>
      </c>
      <c r="E1164" s="306" t="str">
        <f t="shared" si="56"/>
        <v/>
      </c>
      <c r="F1164" s="273" t="str">
        <f t="shared" si="57"/>
        <v>否</v>
      </c>
      <c r="G1164" s="152" t="str">
        <f t="shared" si="58"/>
        <v>项</v>
      </c>
    </row>
    <row r="1165" ht="36" customHeight="1" spans="1:7">
      <c r="A1165" s="442">
        <v>2200112</v>
      </c>
      <c r="B1165" s="302" t="s">
        <v>1014</v>
      </c>
      <c r="C1165" s="344">
        <v>0</v>
      </c>
      <c r="D1165" s="344">
        <v>0</v>
      </c>
      <c r="E1165" s="306" t="str">
        <f t="shared" si="56"/>
        <v/>
      </c>
      <c r="F1165" s="273" t="str">
        <f t="shared" si="57"/>
        <v>否</v>
      </c>
      <c r="G1165" s="152" t="str">
        <f t="shared" si="58"/>
        <v>项</v>
      </c>
    </row>
    <row r="1166" ht="36" customHeight="1" spans="1:7">
      <c r="A1166" s="442">
        <v>2200113</v>
      </c>
      <c r="B1166" s="302" t="s">
        <v>1015</v>
      </c>
      <c r="C1166" s="344">
        <v>0</v>
      </c>
      <c r="D1166" s="344">
        <v>0</v>
      </c>
      <c r="E1166" s="306" t="str">
        <f t="shared" si="56"/>
        <v/>
      </c>
      <c r="F1166" s="273" t="str">
        <f t="shared" si="57"/>
        <v>否</v>
      </c>
      <c r="G1166" s="152" t="str">
        <f t="shared" si="58"/>
        <v>项</v>
      </c>
    </row>
    <row r="1167" ht="36" customHeight="1" spans="1:7">
      <c r="A1167" s="442">
        <v>2200114</v>
      </c>
      <c r="B1167" s="302" t="s">
        <v>1016</v>
      </c>
      <c r="C1167" s="344">
        <v>0</v>
      </c>
      <c r="D1167" s="344">
        <v>0</v>
      </c>
      <c r="E1167" s="306" t="str">
        <f t="shared" si="56"/>
        <v/>
      </c>
      <c r="F1167" s="273" t="str">
        <f t="shared" si="57"/>
        <v>否</v>
      </c>
      <c r="G1167" s="152" t="str">
        <f t="shared" si="58"/>
        <v>项</v>
      </c>
    </row>
    <row r="1168" ht="36" customHeight="1" spans="1:7">
      <c r="A1168" s="442">
        <v>2200115</v>
      </c>
      <c r="B1168" s="302" t="s">
        <v>1017</v>
      </c>
      <c r="C1168" s="344">
        <v>0</v>
      </c>
      <c r="D1168" s="344">
        <v>0</v>
      </c>
      <c r="E1168" s="306" t="str">
        <f t="shared" si="56"/>
        <v/>
      </c>
      <c r="F1168" s="273" t="str">
        <f t="shared" si="57"/>
        <v>否</v>
      </c>
      <c r="G1168" s="152" t="str">
        <f t="shared" si="58"/>
        <v>项</v>
      </c>
    </row>
    <row r="1169" ht="36" customHeight="1" spans="1:7">
      <c r="A1169" s="442">
        <v>2200116</v>
      </c>
      <c r="B1169" s="302" t="s">
        <v>1018</v>
      </c>
      <c r="C1169" s="344">
        <v>0</v>
      </c>
      <c r="D1169" s="344">
        <v>0</v>
      </c>
      <c r="E1169" s="306" t="str">
        <f t="shared" si="56"/>
        <v/>
      </c>
      <c r="F1169" s="273" t="str">
        <f t="shared" si="57"/>
        <v>否</v>
      </c>
      <c r="G1169" s="152" t="str">
        <f t="shared" si="58"/>
        <v>项</v>
      </c>
    </row>
    <row r="1170" ht="36" customHeight="1" spans="1:7">
      <c r="A1170" s="442">
        <v>2200119</v>
      </c>
      <c r="B1170" s="302" t="s">
        <v>1019</v>
      </c>
      <c r="C1170" s="344">
        <v>0</v>
      </c>
      <c r="D1170" s="344">
        <v>0</v>
      </c>
      <c r="E1170" s="306" t="str">
        <f t="shared" si="56"/>
        <v/>
      </c>
      <c r="F1170" s="273" t="str">
        <f t="shared" si="57"/>
        <v>否</v>
      </c>
      <c r="G1170" s="152" t="str">
        <f t="shared" si="58"/>
        <v>项</v>
      </c>
    </row>
    <row r="1171" ht="36" customHeight="1" spans="1:7">
      <c r="A1171" s="442">
        <v>2200120</v>
      </c>
      <c r="B1171" s="302" t="s">
        <v>1020</v>
      </c>
      <c r="C1171" s="344">
        <v>0</v>
      </c>
      <c r="D1171" s="344">
        <v>0</v>
      </c>
      <c r="E1171" s="306" t="str">
        <f t="shared" si="56"/>
        <v/>
      </c>
      <c r="F1171" s="273" t="str">
        <f t="shared" si="57"/>
        <v>否</v>
      </c>
      <c r="G1171" s="152" t="str">
        <f t="shared" si="58"/>
        <v>项</v>
      </c>
    </row>
    <row r="1172" ht="36" customHeight="1" spans="1:7">
      <c r="A1172" s="442">
        <v>2200121</v>
      </c>
      <c r="B1172" s="302" t="s">
        <v>1021</v>
      </c>
      <c r="C1172" s="344">
        <v>0</v>
      </c>
      <c r="D1172" s="344">
        <v>0</v>
      </c>
      <c r="E1172" s="306" t="str">
        <f t="shared" si="56"/>
        <v/>
      </c>
      <c r="F1172" s="273" t="str">
        <f t="shared" si="57"/>
        <v>否</v>
      </c>
      <c r="G1172" s="152" t="str">
        <f t="shared" si="58"/>
        <v>项</v>
      </c>
    </row>
    <row r="1173" ht="36" customHeight="1" spans="1:7">
      <c r="A1173" s="442">
        <v>2200122</v>
      </c>
      <c r="B1173" s="302" t="s">
        <v>1022</v>
      </c>
      <c r="C1173" s="344">
        <v>0</v>
      </c>
      <c r="D1173" s="344">
        <v>0</v>
      </c>
      <c r="E1173" s="306" t="str">
        <f t="shared" si="56"/>
        <v/>
      </c>
      <c r="F1173" s="273" t="str">
        <f t="shared" si="57"/>
        <v>否</v>
      </c>
      <c r="G1173" s="152" t="str">
        <f t="shared" si="58"/>
        <v>项</v>
      </c>
    </row>
    <row r="1174" ht="36" customHeight="1" spans="1:7">
      <c r="A1174" s="442">
        <v>2200123</v>
      </c>
      <c r="B1174" s="302" t="s">
        <v>1023</v>
      </c>
      <c r="C1174" s="344">
        <v>0</v>
      </c>
      <c r="D1174" s="344">
        <v>0</v>
      </c>
      <c r="E1174" s="306" t="str">
        <f t="shared" si="56"/>
        <v/>
      </c>
      <c r="F1174" s="273" t="str">
        <f t="shared" si="57"/>
        <v>否</v>
      </c>
      <c r="G1174" s="152" t="str">
        <f t="shared" si="58"/>
        <v>项</v>
      </c>
    </row>
    <row r="1175" ht="36" customHeight="1" spans="1:7">
      <c r="A1175" s="442">
        <v>2200124</v>
      </c>
      <c r="B1175" s="302" t="s">
        <v>1024</v>
      </c>
      <c r="C1175" s="344">
        <v>0</v>
      </c>
      <c r="D1175" s="344">
        <v>0</v>
      </c>
      <c r="E1175" s="306" t="str">
        <f t="shared" si="56"/>
        <v/>
      </c>
      <c r="F1175" s="273" t="str">
        <f t="shared" si="57"/>
        <v>否</v>
      </c>
      <c r="G1175" s="152" t="str">
        <f t="shared" si="58"/>
        <v>项</v>
      </c>
    </row>
    <row r="1176" ht="36" customHeight="1" spans="1:7">
      <c r="A1176" s="442">
        <v>2200125</v>
      </c>
      <c r="B1176" s="302" t="s">
        <v>1025</v>
      </c>
      <c r="C1176" s="344">
        <v>0</v>
      </c>
      <c r="D1176" s="344">
        <v>0</v>
      </c>
      <c r="E1176" s="306" t="str">
        <f t="shared" si="56"/>
        <v/>
      </c>
      <c r="F1176" s="273" t="str">
        <f t="shared" si="57"/>
        <v>否</v>
      </c>
      <c r="G1176" s="152" t="str">
        <f t="shared" si="58"/>
        <v>项</v>
      </c>
    </row>
    <row r="1177" ht="36" customHeight="1" spans="1:7">
      <c r="A1177" s="442">
        <v>2200126</v>
      </c>
      <c r="B1177" s="302" t="s">
        <v>1026</v>
      </c>
      <c r="C1177" s="344">
        <v>0</v>
      </c>
      <c r="D1177" s="344">
        <v>0</v>
      </c>
      <c r="E1177" s="306" t="str">
        <f t="shared" si="56"/>
        <v/>
      </c>
      <c r="F1177" s="273" t="str">
        <f t="shared" si="57"/>
        <v>否</v>
      </c>
      <c r="G1177" s="152" t="str">
        <f t="shared" si="58"/>
        <v>项</v>
      </c>
    </row>
    <row r="1178" ht="36" customHeight="1" spans="1:7">
      <c r="A1178" s="442">
        <v>2200127</v>
      </c>
      <c r="B1178" s="302" t="s">
        <v>1027</v>
      </c>
      <c r="C1178" s="344">
        <v>0</v>
      </c>
      <c r="D1178" s="344">
        <v>0</v>
      </c>
      <c r="E1178" s="306" t="str">
        <f t="shared" si="56"/>
        <v/>
      </c>
      <c r="F1178" s="273" t="str">
        <f t="shared" si="57"/>
        <v>否</v>
      </c>
      <c r="G1178" s="152" t="str">
        <f t="shared" si="58"/>
        <v>项</v>
      </c>
    </row>
    <row r="1179" ht="36" customHeight="1" spans="1:7">
      <c r="A1179" s="442">
        <v>2200128</v>
      </c>
      <c r="B1179" s="302" t="s">
        <v>1028</v>
      </c>
      <c r="C1179" s="344">
        <v>0</v>
      </c>
      <c r="D1179" s="344">
        <v>0</v>
      </c>
      <c r="E1179" s="306" t="str">
        <f t="shared" si="56"/>
        <v/>
      </c>
      <c r="F1179" s="273" t="str">
        <f t="shared" si="57"/>
        <v>否</v>
      </c>
      <c r="G1179" s="152" t="str">
        <f t="shared" si="58"/>
        <v>项</v>
      </c>
    </row>
    <row r="1180" ht="36" customHeight="1" spans="1:7">
      <c r="A1180" s="442">
        <v>2200129</v>
      </c>
      <c r="B1180" s="302" t="s">
        <v>1029</v>
      </c>
      <c r="C1180" s="344">
        <v>0</v>
      </c>
      <c r="D1180" s="344">
        <v>0</v>
      </c>
      <c r="E1180" s="306" t="str">
        <f t="shared" si="56"/>
        <v/>
      </c>
      <c r="F1180" s="273" t="str">
        <f t="shared" si="57"/>
        <v>否</v>
      </c>
      <c r="G1180" s="152" t="str">
        <f t="shared" si="58"/>
        <v>项</v>
      </c>
    </row>
    <row r="1181" ht="36" customHeight="1" spans="1:7">
      <c r="A1181" s="442">
        <v>2200150</v>
      </c>
      <c r="B1181" s="302" t="s">
        <v>148</v>
      </c>
      <c r="C1181" s="344">
        <v>225</v>
      </c>
      <c r="D1181" s="344">
        <v>222</v>
      </c>
      <c r="E1181" s="306">
        <f t="shared" si="56"/>
        <v>-0.013</v>
      </c>
      <c r="F1181" s="273" t="str">
        <f t="shared" si="57"/>
        <v>是</v>
      </c>
      <c r="G1181" s="152" t="str">
        <f t="shared" si="58"/>
        <v>项</v>
      </c>
    </row>
    <row r="1182" ht="36" customHeight="1" spans="1:7">
      <c r="A1182" s="442">
        <v>2200199</v>
      </c>
      <c r="B1182" s="302" t="s">
        <v>1030</v>
      </c>
      <c r="C1182" s="344">
        <v>0</v>
      </c>
      <c r="D1182" s="344">
        <v>0</v>
      </c>
      <c r="E1182" s="306" t="str">
        <f t="shared" si="56"/>
        <v/>
      </c>
      <c r="F1182" s="273" t="str">
        <f t="shared" si="57"/>
        <v>否</v>
      </c>
      <c r="G1182" s="152" t="str">
        <f t="shared" si="58"/>
        <v>项</v>
      </c>
    </row>
    <row r="1183" ht="36" customHeight="1" spans="1:7">
      <c r="A1183" s="441">
        <v>22005</v>
      </c>
      <c r="B1183" s="298" t="s">
        <v>1031</v>
      </c>
      <c r="C1183" s="340">
        <v>56</v>
      </c>
      <c r="D1183" s="340">
        <v>57</v>
      </c>
      <c r="E1183" s="311">
        <f t="shared" si="56"/>
        <v>0.018</v>
      </c>
      <c r="F1183" s="273" t="str">
        <f t="shared" si="57"/>
        <v>是</v>
      </c>
      <c r="G1183" s="152" t="str">
        <f t="shared" si="58"/>
        <v>款</v>
      </c>
    </row>
    <row r="1184" ht="36" customHeight="1" spans="1:7">
      <c r="A1184" s="442">
        <v>2200501</v>
      </c>
      <c r="B1184" s="302" t="s">
        <v>139</v>
      </c>
      <c r="C1184" s="344">
        <v>0</v>
      </c>
      <c r="D1184" s="344">
        <v>0</v>
      </c>
      <c r="E1184" s="306" t="str">
        <f t="shared" si="56"/>
        <v/>
      </c>
      <c r="F1184" s="273" t="str">
        <f t="shared" si="57"/>
        <v>否</v>
      </c>
      <c r="G1184" s="152" t="str">
        <f t="shared" si="58"/>
        <v>项</v>
      </c>
    </row>
    <row r="1185" ht="36" customHeight="1" spans="1:7">
      <c r="A1185" s="442">
        <v>2200502</v>
      </c>
      <c r="B1185" s="302" t="s">
        <v>140</v>
      </c>
      <c r="C1185" s="344">
        <v>0</v>
      </c>
      <c r="D1185" s="344">
        <v>0</v>
      </c>
      <c r="E1185" s="306" t="str">
        <f t="shared" si="56"/>
        <v/>
      </c>
      <c r="F1185" s="273" t="str">
        <f t="shared" si="57"/>
        <v>否</v>
      </c>
      <c r="G1185" s="152" t="str">
        <f t="shared" si="58"/>
        <v>项</v>
      </c>
    </row>
    <row r="1186" ht="36" customHeight="1" spans="1:7">
      <c r="A1186" s="442">
        <v>2200503</v>
      </c>
      <c r="B1186" s="302" t="s">
        <v>141</v>
      </c>
      <c r="C1186" s="344">
        <v>0</v>
      </c>
      <c r="D1186" s="344">
        <v>0</v>
      </c>
      <c r="E1186" s="306" t="str">
        <f t="shared" si="56"/>
        <v/>
      </c>
      <c r="F1186" s="273" t="str">
        <f t="shared" si="57"/>
        <v>否</v>
      </c>
      <c r="G1186" s="152" t="str">
        <f t="shared" si="58"/>
        <v>项</v>
      </c>
    </row>
    <row r="1187" ht="36" customHeight="1" spans="1:7">
      <c r="A1187" s="442">
        <v>2200504</v>
      </c>
      <c r="B1187" s="302" t="s">
        <v>1032</v>
      </c>
      <c r="C1187" s="344">
        <v>56</v>
      </c>
      <c r="D1187" s="344">
        <v>57</v>
      </c>
      <c r="E1187" s="306">
        <f t="shared" si="56"/>
        <v>0.018</v>
      </c>
      <c r="F1187" s="273" t="str">
        <f t="shared" si="57"/>
        <v>是</v>
      </c>
      <c r="G1187" s="152" t="str">
        <f t="shared" si="58"/>
        <v>项</v>
      </c>
    </row>
    <row r="1188" ht="36" customHeight="1" spans="1:7">
      <c r="A1188" s="442">
        <v>2200506</v>
      </c>
      <c r="B1188" s="302" t="s">
        <v>1033</v>
      </c>
      <c r="C1188" s="344">
        <v>0</v>
      </c>
      <c r="D1188" s="344">
        <v>0</v>
      </c>
      <c r="E1188" s="306" t="str">
        <f t="shared" si="56"/>
        <v/>
      </c>
      <c r="F1188" s="273" t="str">
        <f t="shared" si="57"/>
        <v>否</v>
      </c>
      <c r="G1188" s="152" t="str">
        <f t="shared" si="58"/>
        <v>项</v>
      </c>
    </row>
    <row r="1189" ht="36" customHeight="1" spans="1:7">
      <c r="A1189" s="442">
        <v>2200507</v>
      </c>
      <c r="B1189" s="302" t="s">
        <v>1034</v>
      </c>
      <c r="C1189" s="344">
        <v>0</v>
      </c>
      <c r="D1189" s="344">
        <v>0</v>
      </c>
      <c r="E1189" s="306" t="str">
        <f t="shared" si="56"/>
        <v/>
      </c>
      <c r="F1189" s="273" t="str">
        <f t="shared" si="57"/>
        <v>否</v>
      </c>
      <c r="G1189" s="152" t="str">
        <f t="shared" si="58"/>
        <v>项</v>
      </c>
    </row>
    <row r="1190" ht="36" customHeight="1" spans="1:7">
      <c r="A1190" s="442">
        <v>2200508</v>
      </c>
      <c r="B1190" s="302" t="s">
        <v>1035</v>
      </c>
      <c r="C1190" s="344">
        <v>0</v>
      </c>
      <c r="D1190" s="344">
        <v>0</v>
      </c>
      <c r="E1190" s="306" t="str">
        <f t="shared" si="56"/>
        <v/>
      </c>
      <c r="F1190" s="273" t="str">
        <f t="shared" si="57"/>
        <v>否</v>
      </c>
      <c r="G1190" s="152" t="str">
        <f t="shared" si="58"/>
        <v>项</v>
      </c>
    </row>
    <row r="1191" ht="36" customHeight="1" spans="1:7">
      <c r="A1191" s="442">
        <v>2200509</v>
      </c>
      <c r="B1191" s="302" t="s">
        <v>1036</v>
      </c>
      <c r="C1191" s="344">
        <v>0</v>
      </c>
      <c r="D1191" s="344">
        <v>0</v>
      </c>
      <c r="E1191" s="306" t="str">
        <f t="shared" si="56"/>
        <v/>
      </c>
      <c r="F1191" s="273" t="str">
        <f t="shared" si="57"/>
        <v>否</v>
      </c>
      <c r="G1191" s="152" t="str">
        <f t="shared" si="58"/>
        <v>项</v>
      </c>
    </row>
    <row r="1192" ht="36" customHeight="1" spans="1:7">
      <c r="A1192" s="442">
        <v>2200510</v>
      </c>
      <c r="B1192" s="302" t="s">
        <v>1037</v>
      </c>
      <c r="C1192" s="344">
        <v>0</v>
      </c>
      <c r="D1192" s="344">
        <v>0</v>
      </c>
      <c r="E1192" s="306" t="str">
        <f t="shared" si="56"/>
        <v/>
      </c>
      <c r="F1192" s="273" t="str">
        <f t="shared" si="57"/>
        <v>否</v>
      </c>
      <c r="G1192" s="152" t="str">
        <f t="shared" si="58"/>
        <v>项</v>
      </c>
    </row>
    <row r="1193" ht="36" customHeight="1" spans="1:7">
      <c r="A1193" s="442">
        <v>2200511</v>
      </c>
      <c r="B1193" s="302" t="s">
        <v>1038</v>
      </c>
      <c r="C1193" s="344">
        <v>0</v>
      </c>
      <c r="D1193" s="344">
        <v>0</v>
      </c>
      <c r="E1193" s="306" t="str">
        <f t="shared" si="56"/>
        <v/>
      </c>
      <c r="F1193" s="273" t="str">
        <f t="shared" si="57"/>
        <v>否</v>
      </c>
      <c r="G1193" s="152" t="str">
        <f t="shared" si="58"/>
        <v>项</v>
      </c>
    </row>
    <row r="1194" ht="36" customHeight="1" spans="1:7">
      <c r="A1194" s="442">
        <v>2200512</v>
      </c>
      <c r="B1194" s="302" t="s">
        <v>1039</v>
      </c>
      <c r="C1194" s="344">
        <v>0</v>
      </c>
      <c r="D1194" s="344">
        <v>0</v>
      </c>
      <c r="E1194" s="306" t="str">
        <f t="shared" si="56"/>
        <v/>
      </c>
      <c r="F1194" s="273" t="str">
        <f t="shared" si="57"/>
        <v>否</v>
      </c>
      <c r="G1194" s="152" t="str">
        <f t="shared" si="58"/>
        <v>项</v>
      </c>
    </row>
    <row r="1195" ht="36" customHeight="1" spans="1:7">
      <c r="A1195" s="442">
        <v>2200513</v>
      </c>
      <c r="B1195" s="302" t="s">
        <v>1040</v>
      </c>
      <c r="C1195" s="344">
        <v>0</v>
      </c>
      <c r="D1195" s="344">
        <v>0</v>
      </c>
      <c r="E1195" s="306" t="str">
        <f t="shared" si="56"/>
        <v/>
      </c>
      <c r="F1195" s="273" t="str">
        <f t="shared" si="57"/>
        <v>否</v>
      </c>
      <c r="G1195" s="152" t="str">
        <f t="shared" si="58"/>
        <v>项</v>
      </c>
    </row>
    <row r="1196" ht="36" customHeight="1" spans="1:7">
      <c r="A1196" s="442">
        <v>2200514</v>
      </c>
      <c r="B1196" s="302" t="s">
        <v>1041</v>
      </c>
      <c r="C1196" s="344">
        <v>0</v>
      </c>
      <c r="D1196" s="344">
        <v>0</v>
      </c>
      <c r="E1196" s="306" t="str">
        <f t="shared" si="56"/>
        <v/>
      </c>
      <c r="F1196" s="273" t="str">
        <f t="shared" si="57"/>
        <v>否</v>
      </c>
      <c r="G1196" s="152" t="str">
        <f t="shared" si="58"/>
        <v>项</v>
      </c>
    </row>
    <row r="1197" ht="36" customHeight="1" spans="1:7">
      <c r="A1197" s="442">
        <v>2200599</v>
      </c>
      <c r="B1197" s="302" t="s">
        <v>1042</v>
      </c>
      <c r="C1197" s="344">
        <v>0</v>
      </c>
      <c r="D1197" s="344">
        <v>0</v>
      </c>
      <c r="E1197" s="306" t="str">
        <f t="shared" si="56"/>
        <v/>
      </c>
      <c r="F1197" s="273" t="str">
        <f t="shared" si="57"/>
        <v>否</v>
      </c>
      <c r="G1197" s="152" t="str">
        <f t="shared" si="58"/>
        <v>项</v>
      </c>
    </row>
    <row r="1198" ht="36" customHeight="1" spans="1:7">
      <c r="A1198" s="441">
        <v>22099</v>
      </c>
      <c r="B1198" s="298" t="s">
        <v>1043</v>
      </c>
      <c r="C1198" s="340">
        <v>0</v>
      </c>
      <c r="D1198" s="340">
        <v>44</v>
      </c>
      <c r="E1198" s="311" t="str">
        <f t="shared" si="56"/>
        <v/>
      </c>
      <c r="F1198" s="273" t="str">
        <f t="shared" si="57"/>
        <v>是</v>
      </c>
      <c r="G1198" s="152" t="str">
        <f t="shared" si="58"/>
        <v>款</v>
      </c>
    </row>
    <row r="1199" ht="36" customHeight="1" spans="1:7">
      <c r="A1199" s="304">
        <v>2209999</v>
      </c>
      <c r="B1199" s="302" t="s">
        <v>1044</v>
      </c>
      <c r="C1199" s="344">
        <v>0</v>
      </c>
      <c r="D1199" s="344">
        <v>44</v>
      </c>
      <c r="E1199" s="306" t="str">
        <f t="shared" si="56"/>
        <v/>
      </c>
      <c r="F1199" s="273" t="str">
        <f t="shared" si="57"/>
        <v>是</v>
      </c>
      <c r="G1199" s="152" t="str">
        <f t="shared" si="58"/>
        <v>项</v>
      </c>
    </row>
    <row r="1200" ht="36" customHeight="1" spans="1:7">
      <c r="A1200" s="309" t="s">
        <v>1045</v>
      </c>
      <c r="B1200" s="447" t="s">
        <v>279</v>
      </c>
      <c r="C1200" s="448">
        <v>0</v>
      </c>
      <c r="D1200" s="448">
        <v>0</v>
      </c>
      <c r="E1200" s="306" t="str">
        <f t="shared" si="56"/>
        <v/>
      </c>
      <c r="F1200" s="273" t="str">
        <f t="shared" si="57"/>
        <v>否</v>
      </c>
      <c r="G1200" s="152" t="str">
        <f t="shared" si="58"/>
        <v>项</v>
      </c>
    </row>
    <row r="1201" ht="36" customHeight="1" spans="1:7">
      <c r="A1201" s="441">
        <v>221</v>
      </c>
      <c r="B1201" s="298" t="s">
        <v>107</v>
      </c>
      <c r="C1201" s="340">
        <v>8385</v>
      </c>
      <c r="D1201" s="340">
        <v>7322</v>
      </c>
      <c r="E1201" s="311">
        <f t="shared" si="56"/>
        <v>-0.127</v>
      </c>
      <c r="F1201" s="273" t="str">
        <f t="shared" si="57"/>
        <v>是</v>
      </c>
      <c r="G1201" s="152" t="str">
        <f t="shared" si="58"/>
        <v>类</v>
      </c>
    </row>
    <row r="1202" ht="36" customHeight="1" spans="1:7">
      <c r="A1202" s="441">
        <v>22101</v>
      </c>
      <c r="B1202" s="298" t="s">
        <v>1046</v>
      </c>
      <c r="C1202" s="340">
        <v>0</v>
      </c>
      <c r="D1202" s="340">
        <v>0</v>
      </c>
      <c r="E1202" s="311" t="str">
        <f t="shared" si="56"/>
        <v/>
      </c>
      <c r="F1202" s="273" t="str">
        <f t="shared" si="57"/>
        <v>否</v>
      </c>
      <c r="G1202" s="152" t="str">
        <f t="shared" si="58"/>
        <v>款</v>
      </c>
    </row>
    <row r="1203" ht="36" customHeight="1" spans="1:7">
      <c r="A1203" s="442">
        <v>2210101</v>
      </c>
      <c r="B1203" s="302" t="s">
        <v>1047</v>
      </c>
      <c r="C1203" s="344">
        <v>0</v>
      </c>
      <c r="D1203" s="344">
        <v>0</v>
      </c>
      <c r="E1203" s="306" t="str">
        <f t="shared" si="56"/>
        <v/>
      </c>
      <c r="F1203" s="273" t="str">
        <f t="shared" si="57"/>
        <v>否</v>
      </c>
      <c r="G1203" s="152" t="str">
        <f t="shared" si="58"/>
        <v>项</v>
      </c>
    </row>
    <row r="1204" ht="36" customHeight="1" spans="1:7">
      <c r="A1204" s="442">
        <v>2210102</v>
      </c>
      <c r="B1204" s="302" t="s">
        <v>1048</v>
      </c>
      <c r="C1204" s="344">
        <v>0</v>
      </c>
      <c r="D1204" s="344">
        <v>0</v>
      </c>
      <c r="E1204" s="306" t="str">
        <f t="shared" si="56"/>
        <v/>
      </c>
      <c r="F1204" s="273" t="str">
        <f t="shared" si="57"/>
        <v>否</v>
      </c>
      <c r="G1204" s="152" t="str">
        <f t="shared" si="58"/>
        <v>项</v>
      </c>
    </row>
    <row r="1205" ht="36" customHeight="1" spans="1:7">
      <c r="A1205" s="442">
        <v>2210103</v>
      </c>
      <c r="B1205" s="302" t="s">
        <v>1049</v>
      </c>
      <c r="C1205" s="344">
        <v>0</v>
      </c>
      <c r="D1205" s="344">
        <v>0</v>
      </c>
      <c r="E1205" s="306" t="str">
        <f t="shared" si="56"/>
        <v/>
      </c>
      <c r="F1205" s="273" t="str">
        <f t="shared" si="57"/>
        <v>否</v>
      </c>
      <c r="G1205" s="152" t="str">
        <f t="shared" si="58"/>
        <v>项</v>
      </c>
    </row>
    <row r="1206" ht="36" customHeight="1" spans="1:7">
      <c r="A1206" s="442">
        <v>2210104</v>
      </c>
      <c r="B1206" s="302" t="s">
        <v>1050</v>
      </c>
      <c r="C1206" s="344">
        <v>0</v>
      </c>
      <c r="D1206" s="344">
        <v>0</v>
      </c>
      <c r="E1206" s="306" t="str">
        <f t="shared" si="56"/>
        <v/>
      </c>
      <c r="F1206" s="273" t="str">
        <f t="shared" si="57"/>
        <v>否</v>
      </c>
      <c r="G1206" s="152" t="str">
        <f t="shared" si="58"/>
        <v>项</v>
      </c>
    </row>
    <row r="1207" ht="36" customHeight="1" spans="1:7">
      <c r="A1207" s="442">
        <v>2210105</v>
      </c>
      <c r="B1207" s="302" t="s">
        <v>1051</v>
      </c>
      <c r="C1207" s="344">
        <v>0</v>
      </c>
      <c r="D1207" s="344">
        <v>0</v>
      </c>
      <c r="E1207" s="306" t="str">
        <f t="shared" si="56"/>
        <v/>
      </c>
      <c r="F1207" s="273" t="str">
        <f t="shared" si="57"/>
        <v>否</v>
      </c>
      <c r="G1207" s="152" t="str">
        <f t="shared" si="58"/>
        <v>项</v>
      </c>
    </row>
    <row r="1208" ht="36" customHeight="1" spans="1:7">
      <c r="A1208" s="442">
        <v>2210106</v>
      </c>
      <c r="B1208" s="302" t="s">
        <v>1052</v>
      </c>
      <c r="C1208" s="344">
        <v>0</v>
      </c>
      <c r="D1208" s="344">
        <v>0</v>
      </c>
      <c r="E1208" s="306" t="str">
        <f t="shared" si="56"/>
        <v/>
      </c>
      <c r="F1208" s="273" t="str">
        <f t="shared" si="57"/>
        <v>否</v>
      </c>
      <c r="G1208" s="152" t="str">
        <f t="shared" si="58"/>
        <v>项</v>
      </c>
    </row>
    <row r="1209" ht="36" customHeight="1" spans="1:7">
      <c r="A1209" s="442">
        <v>2210107</v>
      </c>
      <c r="B1209" s="302" t="s">
        <v>1053</v>
      </c>
      <c r="C1209" s="344">
        <v>0</v>
      </c>
      <c r="D1209" s="344">
        <v>0</v>
      </c>
      <c r="E1209" s="306" t="str">
        <f t="shared" si="56"/>
        <v/>
      </c>
      <c r="F1209" s="273" t="str">
        <f t="shared" si="57"/>
        <v>否</v>
      </c>
      <c r="G1209" s="152" t="str">
        <f t="shared" si="58"/>
        <v>项</v>
      </c>
    </row>
    <row r="1210" ht="36" customHeight="1" spans="1:7">
      <c r="A1210" s="442">
        <v>2210108</v>
      </c>
      <c r="B1210" s="302" t="s">
        <v>1054</v>
      </c>
      <c r="C1210" s="344">
        <v>0</v>
      </c>
      <c r="D1210" s="344">
        <v>0</v>
      </c>
      <c r="E1210" s="306" t="str">
        <f t="shared" si="56"/>
        <v/>
      </c>
      <c r="F1210" s="273" t="str">
        <f t="shared" si="57"/>
        <v>否</v>
      </c>
      <c r="G1210" s="152" t="str">
        <f t="shared" si="58"/>
        <v>项</v>
      </c>
    </row>
    <row r="1211" ht="36" customHeight="1" spans="1:7">
      <c r="A1211" s="442">
        <v>2210109</v>
      </c>
      <c r="B1211" s="302" t="s">
        <v>1055</v>
      </c>
      <c r="C1211" s="344">
        <v>0</v>
      </c>
      <c r="D1211" s="344">
        <v>0</v>
      </c>
      <c r="E1211" s="306" t="str">
        <f t="shared" si="56"/>
        <v/>
      </c>
      <c r="F1211" s="273" t="str">
        <f t="shared" si="57"/>
        <v>否</v>
      </c>
      <c r="G1211" s="152" t="str">
        <f t="shared" si="58"/>
        <v>项</v>
      </c>
    </row>
    <row r="1212" ht="36" customHeight="1" spans="1:7">
      <c r="A1212" s="442">
        <v>2210199</v>
      </c>
      <c r="B1212" s="302" t="s">
        <v>1056</v>
      </c>
      <c r="C1212" s="344">
        <v>0</v>
      </c>
      <c r="D1212" s="344">
        <v>0</v>
      </c>
      <c r="E1212" s="306" t="str">
        <f t="shared" si="56"/>
        <v/>
      </c>
      <c r="F1212" s="273" t="str">
        <f t="shared" si="57"/>
        <v>否</v>
      </c>
      <c r="G1212" s="152" t="str">
        <f t="shared" si="58"/>
        <v>项</v>
      </c>
    </row>
    <row r="1213" ht="36" customHeight="1" spans="1:7">
      <c r="A1213" s="441">
        <v>22102</v>
      </c>
      <c r="B1213" s="298" t="s">
        <v>1057</v>
      </c>
      <c r="C1213" s="340">
        <v>8317</v>
      </c>
      <c r="D1213" s="340">
        <v>7238</v>
      </c>
      <c r="E1213" s="311">
        <f t="shared" si="56"/>
        <v>-0.13</v>
      </c>
      <c r="F1213" s="273" t="str">
        <f t="shared" si="57"/>
        <v>是</v>
      </c>
      <c r="G1213" s="152" t="str">
        <f t="shared" si="58"/>
        <v>款</v>
      </c>
    </row>
    <row r="1214" ht="36" customHeight="1" spans="1:7">
      <c r="A1214" s="442">
        <v>2210201</v>
      </c>
      <c r="B1214" s="302" t="s">
        <v>1058</v>
      </c>
      <c r="C1214" s="344">
        <v>8317</v>
      </c>
      <c r="D1214" s="344">
        <v>7238</v>
      </c>
      <c r="E1214" s="306">
        <f t="shared" ref="E1214:E1277" si="59">IF(C1214&gt;0,D1214/C1214-1,IF(C1214&lt;0,-(D1214/C1214-1),""))</f>
        <v>-0.13</v>
      </c>
      <c r="F1214" s="273" t="str">
        <f t="shared" si="57"/>
        <v>是</v>
      </c>
      <c r="G1214" s="152" t="str">
        <f t="shared" si="58"/>
        <v>项</v>
      </c>
    </row>
    <row r="1215" ht="36" customHeight="1" spans="1:7">
      <c r="A1215" s="442">
        <v>2210202</v>
      </c>
      <c r="B1215" s="302" t="s">
        <v>1059</v>
      </c>
      <c r="C1215" s="344">
        <v>0</v>
      </c>
      <c r="D1215" s="344">
        <v>0</v>
      </c>
      <c r="E1215" s="306" t="str">
        <f t="shared" si="59"/>
        <v/>
      </c>
      <c r="F1215" s="273" t="str">
        <f t="shared" si="57"/>
        <v>否</v>
      </c>
      <c r="G1215" s="152" t="str">
        <f t="shared" si="58"/>
        <v>项</v>
      </c>
    </row>
    <row r="1216" ht="36" customHeight="1" spans="1:7">
      <c r="A1216" s="442">
        <v>2210203</v>
      </c>
      <c r="B1216" s="302" t="s">
        <v>1060</v>
      </c>
      <c r="C1216" s="344">
        <v>0</v>
      </c>
      <c r="D1216" s="344">
        <v>0</v>
      </c>
      <c r="E1216" s="306" t="str">
        <f t="shared" si="59"/>
        <v/>
      </c>
      <c r="F1216" s="273" t="str">
        <f t="shared" si="57"/>
        <v>否</v>
      </c>
      <c r="G1216" s="152" t="str">
        <f t="shared" si="58"/>
        <v>项</v>
      </c>
    </row>
    <row r="1217" ht="36" customHeight="1" spans="1:7">
      <c r="A1217" s="441">
        <v>22103</v>
      </c>
      <c r="B1217" s="298" t="s">
        <v>1061</v>
      </c>
      <c r="C1217" s="340">
        <v>68</v>
      </c>
      <c r="D1217" s="340">
        <v>84</v>
      </c>
      <c r="E1217" s="311">
        <f t="shared" si="59"/>
        <v>0.235</v>
      </c>
      <c r="F1217" s="273" t="str">
        <f t="shared" si="57"/>
        <v>是</v>
      </c>
      <c r="G1217" s="152" t="str">
        <f t="shared" si="58"/>
        <v>款</v>
      </c>
    </row>
    <row r="1218" ht="36" customHeight="1" spans="1:7">
      <c r="A1218" s="442">
        <v>2210301</v>
      </c>
      <c r="B1218" s="302" t="s">
        <v>1062</v>
      </c>
      <c r="C1218" s="344">
        <v>0</v>
      </c>
      <c r="D1218" s="344">
        <v>0</v>
      </c>
      <c r="E1218" s="306" t="str">
        <f t="shared" si="59"/>
        <v/>
      </c>
      <c r="F1218" s="273" t="str">
        <f t="shared" si="57"/>
        <v>否</v>
      </c>
      <c r="G1218" s="152" t="str">
        <f t="shared" si="58"/>
        <v>项</v>
      </c>
    </row>
    <row r="1219" ht="36" customHeight="1" spans="1:7">
      <c r="A1219" s="442">
        <v>2210302</v>
      </c>
      <c r="B1219" s="302" t="s">
        <v>1063</v>
      </c>
      <c r="C1219" s="344">
        <v>0</v>
      </c>
      <c r="D1219" s="344">
        <v>0</v>
      </c>
      <c r="E1219" s="306" t="str">
        <f t="shared" si="59"/>
        <v/>
      </c>
      <c r="F1219" s="273" t="str">
        <f t="shared" si="57"/>
        <v>否</v>
      </c>
      <c r="G1219" s="152" t="str">
        <f t="shared" si="58"/>
        <v>项</v>
      </c>
    </row>
    <row r="1220" ht="36" customHeight="1" spans="1:7">
      <c r="A1220" s="442">
        <v>2210399</v>
      </c>
      <c r="B1220" s="302" t="s">
        <v>1064</v>
      </c>
      <c r="C1220" s="344">
        <v>68</v>
      </c>
      <c r="D1220" s="344">
        <v>84</v>
      </c>
      <c r="E1220" s="306">
        <f t="shared" si="59"/>
        <v>0.235</v>
      </c>
      <c r="F1220" s="273" t="str">
        <f t="shared" ref="F1220:F1283" si="60">IF(LEN(A1220)=3,"是",IF(B1220&lt;&gt;"",IF(SUM(C1220:D1220)&lt;&gt;0,"是","否"),"是"))</f>
        <v>是</v>
      </c>
      <c r="G1220" s="152" t="str">
        <f t="shared" ref="G1220:G1283" si="61">IF(LEN(A1220)=3,"类",IF(LEN(A1220)=5,"款","项"))</f>
        <v>项</v>
      </c>
    </row>
    <row r="1221" ht="36" customHeight="1" spans="1:7">
      <c r="A1221" s="446" t="s">
        <v>1065</v>
      </c>
      <c r="B1221" s="447" t="s">
        <v>279</v>
      </c>
      <c r="C1221" s="448">
        <v>0</v>
      </c>
      <c r="D1221" s="448">
        <v>0</v>
      </c>
      <c r="E1221" s="306" t="str">
        <f t="shared" si="59"/>
        <v/>
      </c>
      <c r="F1221" s="273" t="str">
        <f t="shared" si="60"/>
        <v>否</v>
      </c>
      <c r="G1221" s="152" t="str">
        <f t="shared" si="61"/>
        <v>项</v>
      </c>
    </row>
    <row r="1222" ht="36" customHeight="1" spans="1:7">
      <c r="A1222" s="441">
        <v>222</v>
      </c>
      <c r="B1222" s="298" t="s">
        <v>109</v>
      </c>
      <c r="C1222" s="340">
        <v>103</v>
      </c>
      <c r="D1222" s="340">
        <v>106</v>
      </c>
      <c r="E1222" s="311">
        <f t="shared" si="59"/>
        <v>0.029</v>
      </c>
      <c r="F1222" s="273" t="str">
        <f t="shared" si="60"/>
        <v>是</v>
      </c>
      <c r="G1222" s="152" t="str">
        <f t="shared" si="61"/>
        <v>类</v>
      </c>
    </row>
    <row r="1223" ht="36" customHeight="1" spans="1:7">
      <c r="A1223" s="441">
        <v>22201</v>
      </c>
      <c r="B1223" s="298" t="s">
        <v>1066</v>
      </c>
      <c r="C1223" s="340">
        <v>103</v>
      </c>
      <c r="D1223" s="340">
        <v>106</v>
      </c>
      <c r="E1223" s="311">
        <f t="shared" si="59"/>
        <v>0.029</v>
      </c>
      <c r="F1223" s="273" t="str">
        <f t="shared" si="60"/>
        <v>是</v>
      </c>
      <c r="G1223" s="152" t="str">
        <f t="shared" si="61"/>
        <v>款</v>
      </c>
    </row>
    <row r="1224" ht="36" customHeight="1" spans="1:7">
      <c r="A1224" s="442">
        <v>2220101</v>
      </c>
      <c r="B1224" s="302" t="s">
        <v>139</v>
      </c>
      <c r="C1224" s="344">
        <v>0</v>
      </c>
      <c r="D1224" s="344">
        <v>0</v>
      </c>
      <c r="E1224" s="306" t="str">
        <f t="shared" si="59"/>
        <v/>
      </c>
      <c r="F1224" s="273" t="str">
        <f t="shared" si="60"/>
        <v>否</v>
      </c>
      <c r="G1224" s="152" t="str">
        <f t="shared" si="61"/>
        <v>项</v>
      </c>
    </row>
    <row r="1225" ht="36" customHeight="1" spans="1:7">
      <c r="A1225" s="442">
        <v>2220102</v>
      </c>
      <c r="B1225" s="302" t="s">
        <v>140</v>
      </c>
      <c r="C1225" s="344">
        <v>0</v>
      </c>
      <c r="D1225" s="344">
        <v>0</v>
      </c>
      <c r="E1225" s="306" t="str">
        <f t="shared" si="59"/>
        <v/>
      </c>
      <c r="F1225" s="273" t="str">
        <f t="shared" si="60"/>
        <v>否</v>
      </c>
      <c r="G1225" s="152" t="str">
        <f t="shared" si="61"/>
        <v>项</v>
      </c>
    </row>
    <row r="1226" ht="36" customHeight="1" spans="1:7">
      <c r="A1226" s="442">
        <v>2220103</v>
      </c>
      <c r="B1226" s="302" t="s">
        <v>141</v>
      </c>
      <c r="C1226" s="344">
        <v>0</v>
      </c>
      <c r="D1226" s="344">
        <v>0</v>
      </c>
      <c r="E1226" s="306" t="str">
        <f t="shared" si="59"/>
        <v/>
      </c>
      <c r="F1226" s="273" t="str">
        <f t="shared" si="60"/>
        <v>否</v>
      </c>
      <c r="G1226" s="152" t="str">
        <f t="shared" si="61"/>
        <v>项</v>
      </c>
    </row>
    <row r="1227" ht="36" customHeight="1" spans="1:7">
      <c r="A1227" s="442">
        <v>2220104</v>
      </c>
      <c r="B1227" s="302" t="s">
        <v>1067</v>
      </c>
      <c r="C1227" s="344">
        <v>0</v>
      </c>
      <c r="D1227" s="344">
        <v>0</v>
      </c>
      <c r="E1227" s="306" t="str">
        <f t="shared" si="59"/>
        <v/>
      </c>
      <c r="F1227" s="273" t="str">
        <f t="shared" si="60"/>
        <v>否</v>
      </c>
      <c r="G1227" s="152" t="str">
        <f t="shared" si="61"/>
        <v>项</v>
      </c>
    </row>
    <row r="1228" ht="36" customHeight="1" spans="1:7">
      <c r="A1228" s="442">
        <v>2220105</v>
      </c>
      <c r="B1228" s="302" t="s">
        <v>1068</v>
      </c>
      <c r="C1228" s="344">
        <v>0</v>
      </c>
      <c r="D1228" s="344">
        <v>0</v>
      </c>
      <c r="E1228" s="306" t="str">
        <f t="shared" si="59"/>
        <v/>
      </c>
      <c r="F1228" s="273" t="str">
        <f t="shared" si="60"/>
        <v>否</v>
      </c>
      <c r="G1228" s="152" t="str">
        <f t="shared" si="61"/>
        <v>项</v>
      </c>
    </row>
    <row r="1229" ht="36" customHeight="1" spans="1:7">
      <c r="A1229" s="442">
        <v>2220106</v>
      </c>
      <c r="B1229" s="302" t="s">
        <v>1069</v>
      </c>
      <c r="C1229" s="344">
        <v>0</v>
      </c>
      <c r="D1229" s="344">
        <v>0</v>
      </c>
      <c r="E1229" s="306" t="str">
        <f t="shared" si="59"/>
        <v/>
      </c>
      <c r="F1229" s="273" t="str">
        <f t="shared" si="60"/>
        <v>否</v>
      </c>
      <c r="G1229" s="152" t="str">
        <f t="shared" si="61"/>
        <v>项</v>
      </c>
    </row>
    <row r="1230" ht="36" customHeight="1" spans="1:7">
      <c r="A1230" s="442">
        <v>2220107</v>
      </c>
      <c r="B1230" s="302" t="s">
        <v>1070</v>
      </c>
      <c r="C1230" s="344">
        <v>0</v>
      </c>
      <c r="D1230" s="344">
        <v>0</v>
      </c>
      <c r="E1230" s="306" t="str">
        <f t="shared" si="59"/>
        <v/>
      </c>
      <c r="F1230" s="273" t="str">
        <f t="shared" si="60"/>
        <v>否</v>
      </c>
      <c r="G1230" s="152" t="str">
        <f t="shared" si="61"/>
        <v>项</v>
      </c>
    </row>
    <row r="1231" ht="36" customHeight="1" spans="1:7">
      <c r="A1231" s="442">
        <v>2220112</v>
      </c>
      <c r="B1231" s="302" t="s">
        <v>1071</v>
      </c>
      <c r="C1231" s="344">
        <v>0</v>
      </c>
      <c r="D1231" s="344">
        <v>0</v>
      </c>
      <c r="E1231" s="306" t="str">
        <f t="shared" si="59"/>
        <v/>
      </c>
      <c r="F1231" s="273" t="str">
        <f t="shared" si="60"/>
        <v>否</v>
      </c>
      <c r="G1231" s="152" t="str">
        <f t="shared" si="61"/>
        <v>项</v>
      </c>
    </row>
    <row r="1232" ht="36" customHeight="1" spans="1:7">
      <c r="A1232" s="442">
        <v>2220113</v>
      </c>
      <c r="B1232" s="302" t="s">
        <v>1072</v>
      </c>
      <c r="C1232" s="344">
        <v>0</v>
      </c>
      <c r="D1232" s="344">
        <v>0</v>
      </c>
      <c r="E1232" s="306" t="str">
        <f t="shared" si="59"/>
        <v/>
      </c>
      <c r="F1232" s="273" t="str">
        <f t="shared" si="60"/>
        <v>否</v>
      </c>
      <c r="G1232" s="152" t="str">
        <f t="shared" si="61"/>
        <v>项</v>
      </c>
    </row>
    <row r="1233" ht="36" customHeight="1" spans="1:7">
      <c r="A1233" s="442">
        <v>2220114</v>
      </c>
      <c r="B1233" s="302" t="s">
        <v>1073</v>
      </c>
      <c r="C1233" s="344">
        <v>0</v>
      </c>
      <c r="D1233" s="344">
        <v>0</v>
      </c>
      <c r="E1233" s="306" t="str">
        <f t="shared" si="59"/>
        <v/>
      </c>
      <c r="F1233" s="273" t="str">
        <f t="shared" si="60"/>
        <v>否</v>
      </c>
      <c r="G1233" s="152" t="str">
        <f t="shared" si="61"/>
        <v>项</v>
      </c>
    </row>
    <row r="1234" ht="36" customHeight="1" spans="1:7">
      <c r="A1234" s="442">
        <v>2220115</v>
      </c>
      <c r="B1234" s="302" t="s">
        <v>1074</v>
      </c>
      <c r="C1234" s="344">
        <v>103</v>
      </c>
      <c r="D1234" s="344">
        <v>103</v>
      </c>
      <c r="E1234" s="306">
        <f t="shared" si="59"/>
        <v>0</v>
      </c>
      <c r="F1234" s="273" t="str">
        <f t="shared" si="60"/>
        <v>是</v>
      </c>
      <c r="G1234" s="152" t="str">
        <f t="shared" si="61"/>
        <v>项</v>
      </c>
    </row>
    <row r="1235" ht="36" customHeight="1" spans="1:7">
      <c r="A1235" s="442">
        <v>2220118</v>
      </c>
      <c r="B1235" s="302" t="s">
        <v>1075</v>
      </c>
      <c r="C1235" s="344">
        <v>0</v>
      </c>
      <c r="D1235" s="344">
        <v>0</v>
      </c>
      <c r="E1235" s="306" t="str">
        <f t="shared" si="59"/>
        <v/>
      </c>
      <c r="F1235" s="273" t="str">
        <f t="shared" si="60"/>
        <v>否</v>
      </c>
      <c r="G1235" s="152" t="str">
        <f t="shared" si="61"/>
        <v>项</v>
      </c>
    </row>
    <row r="1236" ht="36" customHeight="1" spans="1:7">
      <c r="A1236" s="444">
        <v>2220119</v>
      </c>
      <c r="B1236" s="459" t="s">
        <v>1076</v>
      </c>
      <c r="C1236" s="344">
        <v>0</v>
      </c>
      <c r="D1236" s="344">
        <v>0</v>
      </c>
      <c r="E1236" s="306" t="str">
        <f t="shared" si="59"/>
        <v/>
      </c>
      <c r="F1236" s="273" t="str">
        <f t="shared" si="60"/>
        <v>否</v>
      </c>
      <c r="G1236" s="152" t="str">
        <f t="shared" si="61"/>
        <v>项</v>
      </c>
    </row>
    <row r="1237" ht="36" customHeight="1" spans="1:7">
      <c r="A1237" s="444">
        <v>2220120</v>
      </c>
      <c r="B1237" s="459" t="s">
        <v>1077</v>
      </c>
      <c r="C1237" s="344">
        <v>0</v>
      </c>
      <c r="D1237" s="344">
        <v>0</v>
      </c>
      <c r="E1237" s="306" t="str">
        <f t="shared" si="59"/>
        <v/>
      </c>
      <c r="F1237" s="273" t="str">
        <f t="shared" si="60"/>
        <v>否</v>
      </c>
      <c r="G1237" s="152" t="str">
        <f t="shared" si="61"/>
        <v>项</v>
      </c>
    </row>
    <row r="1238" ht="36" customHeight="1" spans="1:7">
      <c r="A1238" s="444">
        <v>2220121</v>
      </c>
      <c r="B1238" s="459" t="s">
        <v>1078</v>
      </c>
      <c r="C1238" s="344">
        <v>0</v>
      </c>
      <c r="D1238" s="344">
        <v>0</v>
      </c>
      <c r="E1238" s="306" t="str">
        <f t="shared" si="59"/>
        <v/>
      </c>
      <c r="F1238" s="273" t="str">
        <f t="shared" si="60"/>
        <v>否</v>
      </c>
      <c r="G1238" s="152" t="str">
        <f t="shared" si="61"/>
        <v>项</v>
      </c>
    </row>
    <row r="1239" ht="36" customHeight="1" spans="1:7">
      <c r="A1239" s="442">
        <v>2220150</v>
      </c>
      <c r="B1239" s="302" t="s">
        <v>148</v>
      </c>
      <c r="C1239" s="344">
        <v>0</v>
      </c>
      <c r="D1239" s="344">
        <v>0</v>
      </c>
      <c r="E1239" s="306" t="str">
        <f t="shared" si="59"/>
        <v/>
      </c>
      <c r="F1239" s="273" t="str">
        <f t="shared" si="60"/>
        <v>否</v>
      </c>
      <c r="G1239" s="152" t="str">
        <f t="shared" si="61"/>
        <v>项</v>
      </c>
    </row>
    <row r="1240" ht="36" customHeight="1" spans="1:7">
      <c r="A1240" s="442">
        <v>2220199</v>
      </c>
      <c r="B1240" s="302" t="s">
        <v>1079</v>
      </c>
      <c r="C1240" s="344">
        <v>0</v>
      </c>
      <c r="D1240" s="344">
        <v>3</v>
      </c>
      <c r="E1240" s="306" t="str">
        <f t="shared" si="59"/>
        <v/>
      </c>
      <c r="F1240" s="273" t="str">
        <f t="shared" si="60"/>
        <v>是</v>
      </c>
      <c r="G1240" s="152" t="str">
        <f t="shared" si="61"/>
        <v>项</v>
      </c>
    </row>
    <row r="1241" ht="36" customHeight="1" spans="1:7">
      <c r="A1241" s="441">
        <v>22202</v>
      </c>
      <c r="B1241" s="298" t="s">
        <v>1080</v>
      </c>
      <c r="C1241" s="340">
        <v>0</v>
      </c>
      <c r="D1241" s="340">
        <v>0</v>
      </c>
      <c r="E1241" s="311" t="str">
        <f t="shared" si="59"/>
        <v/>
      </c>
      <c r="F1241" s="273" t="str">
        <f t="shared" si="60"/>
        <v>否</v>
      </c>
      <c r="G1241" s="152" t="str">
        <f t="shared" si="61"/>
        <v>款</v>
      </c>
    </row>
    <row r="1242" ht="36" customHeight="1" spans="1:7">
      <c r="A1242" s="442">
        <v>2220201</v>
      </c>
      <c r="B1242" s="302" t="s">
        <v>139</v>
      </c>
      <c r="C1242" s="344">
        <v>0</v>
      </c>
      <c r="D1242" s="344">
        <v>0</v>
      </c>
      <c r="E1242" s="306" t="str">
        <f t="shared" si="59"/>
        <v/>
      </c>
      <c r="F1242" s="273" t="str">
        <f t="shared" si="60"/>
        <v>否</v>
      </c>
      <c r="G1242" s="152" t="str">
        <f t="shared" si="61"/>
        <v>项</v>
      </c>
    </row>
    <row r="1243" ht="36" customHeight="1" spans="1:7">
      <c r="A1243" s="442">
        <v>2220202</v>
      </c>
      <c r="B1243" s="302" t="s">
        <v>140</v>
      </c>
      <c r="C1243" s="344">
        <v>0</v>
      </c>
      <c r="D1243" s="344">
        <v>0</v>
      </c>
      <c r="E1243" s="306" t="str">
        <f t="shared" si="59"/>
        <v/>
      </c>
      <c r="F1243" s="273" t="str">
        <f t="shared" si="60"/>
        <v>否</v>
      </c>
      <c r="G1243" s="152" t="str">
        <f t="shared" si="61"/>
        <v>项</v>
      </c>
    </row>
    <row r="1244" ht="36" customHeight="1" spans="1:7">
      <c r="A1244" s="442">
        <v>2220203</v>
      </c>
      <c r="B1244" s="302" t="s">
        <v>141</v>
      </c>
      <c r="C1244" s="344">
        <v>0</v>
      </c>
      <c r="D1244" s="344">
        <v>0</v>
      </c>
      <c r="E1244" s="306" t="str">
        <f t="shared" si="59"/>
        <v/>
      </c>
      <c r="F1244" s="273" t="str">
        <f t="shared" si="60"/>
        <v>否</v>
      </c>
      <c r="G1244" s="152" t="str">
        <f t="shared" si="61"/>
        <v>项</v>
      </c>
    </row>
    <row r="1245" ht="36" customHeight="1" spans="1:7">
      <c r="A1245" s="442">
        <v>2220204</v>
      </c>
      <c r="B1245" s="302" t="s">
        <v>1081</v>
      </c>
      <c r="C1245" s="344">
        <v>0</v>
      </c>
      <c r="D1245" s="344">
        <v>0</v>
      </c>
      <c r="E1245" s="306" t="str">
        <f t="shared" si="59"/>
        <v/>
      </c>
      <c r="F1245" s="273" t="str">
        <f t="shared" si="60"/>
        <v>否</v>
      </c>
      <c r="G1245" s="152" t="str">
        <f t="shared" si="61"/>
        <v>项</v>
      </c>
    </row>
    <row r="1246" ht="36" customHeight="1" spans="1:7">
      <c r="A1246" s="442">
        <v>2220205</v>
      </c>
      <c r="B1246" s="302" t="s">
        <v>1082</v>
      </c>
      <c r="C1246" s="344">
        <v>0</v>
      </c>
      <c r="D1246" s="344">
        <v>0</v>
      </c>
      <c r="E1246" s="306" t="str">
        <f t="shared" si="59"/>
        <v/>
      </c>
      <c r="F1246" s="273" t="str">
        <f t="shared" si="60"/>
        <v>否</v>
      </c>
      <c r="G1246" s="152" t="str">
        <f t="shared" si="61"/>
        <v>项</v>
      </c>
    </row>
    <row r="1247" ht="36" customHeight="1" spans="1:7">
      <c r="A1247" s="442">
        <v>2220206</v>
      </c>
      <c r="B1247" s="302" t="s">
        <v>1083</v>
      </c>
      <c r="C1247" s="344">
        <v>0</v>
      </c>
      <c r="D1247" s="344">
        <v>0</v>
      </c>
      <c r="E1247" s="306" t="str">
        <f t="shared" si="59"/>
        <v/>
      </c>
      <c r="F1247" s="273" t="str">
        <f t="shared" si="60"/>
        <v>否</v>
      </c>
      <c r="G1247" s="152" t="str">
        <f t="shared" si="61"/>
        <v>项</v>
      </c>
    </row>
    <row r="1248" ht="36" customHeight="1" spans="1:7">
      <c r="A1248" s="442">
        <v>2220207</v>
      </c>
      <c r="B1248" s="302" t="s">
        <v>1084</v>
      </c>
      <c r="C1248" s="344">
        <v>0</v>
      </c>
      <c r="D1248" s="344">
        <v>0</v>
      </c>
      <c r="E1248" s="306" t="str">
        <f t="shared" si="59"/>
        <v/>
      </c>
      <c r="F1248" s="273" t="str">
        <f t="shared" si="60"/>
        <v>否</v>
      </c>
      <c r="G1248" s="152" t="str">
        <f t="shared" si="61"/>
        <v>项</v>
      </c>
    </row>
    <row r="1249" ht="36" customHeight="1" spans="1:7">
      <c r="A1249" s="442">
        <v>2220209</v>
      </c>
      <c r="B1249" s="302" t="s">
        <v>1085</v>
      </c>
      <c r="C1249" s="344">
        <v>0</v>
      </c>
      <c r="D1249" s="344">
        <v>0</v>
      </c>
      <c r="E1249" s="306" t="str">
        <f t="shared" si="59"/>
        <v/>
      </c>
      <c r="F1249" s="273" t="str">
        <f t="shared" si="60"/>
        <v>否</v>
      </c>
      <c r="G1249" s="152" t="str">
        <f t="shared" si="61"/>
        <v>项</v>
      </c>
    </row>
    <row r="1250" ht="36" customHeight="1" spans="1:7">
      <c r="A1250" s="442">
        <v>2220210</v>
      </c>
      <c r="B1250" s="302" t="s">
        <v>1086</v>
      </c>
      <c r="C1250" s="344">
        <v>0</v>
      </c>
      <c r="D1250" s="344">
        <v>0</v>
      </c>
      <c r="E1250" s="306" t="str">
        <f t="shared" si="59"/>
        <v/>
      </c>
      <c r="F1250" s="273" t="str">
        <f t="shared" si="60"/>
        <v>否</v>
      </c>
      <c r="G1250" s="152" t="str">
        <f t="shared" si="61"/>
        <v>项</v>
      </c>
    </row>
    <row r="1251" ht="36" customHeight="1" spans="1:7">
      <c r="A1251" s="442">
        <v>2220211</v>
      </c>
      <c r="B1251" s="302" t="s">
        <v>1087</v>
      </c>
      <c r="C1251" s="344">
        <v>0</v>
      </c>
      <c r="D1251" s="344">
        <v>0</v>
      </c>
      <c r="E1251" s="306" t="str">
        <f t="shared" si="59"/>
        <v/>
      </c>
      <c r="F1251" s="273" t="str">
        <f t="shared" si="60"/>
        <v>否</v>
      </c>
      <c r="G1251" s="152" t="str">
        <f t="shared" si="61"/>
        <v>项</v>
      </c>
    </row>
    <row r="1252" ht="36" customHeight="1" spans="1:7">
      <c r="A1252" s="442">
        <v>2220212</v>
      </c>
      <c r="B1252" s="302" t="s">
        <v>1088</v>
      </c>
      <c r="C1252" s="344">
        <v>0</v>
      </c>
      <c r="D1252" s="344">
        <v>0</v>
      </c>
      <c r="E1252" s="306" t="str">
        <f t="shared" si="59"/>
        <v/>
      </c>
      <c r="F1252" s="273" t="str">
        <f t="shared" si="60"/>
        <v>否</v>
      </c>
      <c r="G1252" s="152" t="str">
        <f t="shared" si="61"/>
        <v>项</v>
      </c>
    </row>
    <row r="1253" ht="36" customHeight="1" spans="1:7">
      <c r="A1253" s="442">
        <v>2220250</v>
      </c>
      <c r="B1253" s="302" t="s">
        <v>148</v>
      </c>
      <c r="C1253" s="344">
        <v>0</v>
      </c>
      <c r="D1253" s="344">
        <v>0</v>
      </c>
      <c r="E1253" s="306" t="str">
        <f t="shared" si="59"/>
        <v/>
      </c>
      <c r="F1253" s="273" t="str">
        <f t="shared" si="60"/>
        <v>否</v>
      </c>
      <c r="G1253" s="152" t="str">
        <f t="shared" si="61"/>
        <v>项</v>
      </c>
    </row>
    <row r="1254" ht="36" customHeight="1" spans="1:7">
      <c r="A1254" s="442">
        <v>2220299</v>
      </c>
      <c r="B1254" s="302" t="s">
        <v>1089</v>
      </c>
      <c r="C1254" s="344">
        <v>0</v>
      </c>
      <c r="D1254" s="344">
        <v>0</v>
      </c>
      <c r="E1254" s="306" t="str">
        <f t="shared" si="59"/>
        <v/>
      </c>
      <c r="F1254" s="273" t="str">
        <f t="shared" si="60"/>
        <v>否</v>
      </c>
      <c r="G1254" s="152" t="str">
        <f t="shared" si="61"/>
        <v>项</v>
      </c>
    </row>
    <row r="1255" ht="36" customHeight="1" spans="1:7">
      <c r="A1255" s="441">
        <v>22203</v>
      </c>
      <c r="B1255" s="298" t="s">
        <v>1090</v>
      </c>
      <c r="C1255" s="340">
        <v>0</v>
      </c>
      <c r="D1255" s="340">
        <v>0</v>
      </c>
      <c r="E1255" s="311" t="str">
        <f t="shared" si="59"/>
        <v/>
      </c>
      <c r="F1255" s="273" t="str">
        <f t="shared" si="60"/>
        <v>否</v>
      </c>
      <c r="G1255" s="152" t="str">
        <f t="shared" si="61"/>
        <v>款</v>
      </c>
    </row>
    <row r="1256" ht="36" customHeight="1" spans="1:7">
      <c r="A1256" s="442">
        <v>2220301</v>
      </c>
      <c r="B1256" s="302" t="s">
        <v>1091</v>
      </c>
      <c r="C1256" s="344">
        <v>0</v>
      </c>
      <c r="D1256" s="344">
        <v>0</v>
      </c>
      <c r="E1256" s="306" t="str">
        <f t="shared" si="59"/>
        <v/>
      </c>
      <c r="F1256" s="273" t="str">
        <f t="shared" si="60"/>
        <v>否</v>
      </c>
      <c r="G1256" s="152" t="str">
        <f t="shared" si="61"/>
        <v>项</v>
      </c>
    </row>
    <row r="1257" ht="36" customHeight="1" spans="1:7">
      <c r="A1257" s="442">
        <v>2220303</v>
      </c>
      <c r="B1257" s="302" t="s">
        <v>1092</v>
      </c>
      <c r="C1257" s="344">
        <v>0</v>
      </c>
      <c r="D1257" s="344">
        <v>0</v>
      </c>
      <c r="E1257" s="306" t="str">
        <f t="shared" si="59"/>
        <v/>
      </c>
      <c r="F1257" s="273" t="str">
        <f t="shared" si="60"/>
        <v>否</v>
      </c>
      <c r="G1257" s="152" t="str">
        <f t="shared" si="61"/>
        <v>项</v>
      </c>
    </row>
    <row r="1258" ht="36" customHeight="1" spans="1:7">
      <c r="A1258" s="442">
        <v>2220304</v>
      </c>
      <c r="B1258" s="302" t="s">
        <v>1093</v>
      </c>
      <c r="C1258" s="344">
        <v>0</v>
      </c>
      <c r="D1258" s="344">
        <v>0</v>
      </c>
      <c r="E1258" s="306" t="str">
        <f t="shared" si="59"/>
        <v/>
      </c>
      <c r="F1258" s="273" t="str">
        <f t="shared" si="60"/>
        <v>否</v>
      </c>
      <c r="G1258" s="152" t="str">
        <f t="shared" si="61"/>
        <v>项</v>
      </c>
    </row>
    <row r="1259" ht="36" customHeight="1" spans="1:7">
      <c r="A1259" s="444">
        <v>2220305</v>
      </c>
      <c r="B1259" s="459" t="s">
        <v>1094</v>
      </c>
      <c r="C1259" s="344">
        <v>0</v>
      </c>
      <c r="D1259" s="344">
        <v>0</v>
      </c>
      <c r="E1259" s="306" t="str">
        <f t="shared" si="59"/>
        <v/>
      </c>
      <c r="F1259" s="273" t="str">
        <f t="shared" si="60"/>
        <v>否</v>
      </c>
      <c r="G1259" s="152" t="str">
        <f t="shared" si="61"/>
        <v>项</v>
      </c>
    </row>
    <row r="1260" ht="36" customHeight="1" spans="1:7">
      <c r="A1260" s="442">
        <v>2220399</v>
      </c>
      <c r="B1260" s="302" t="s">
        <v>1095</v>
      </c>
      <c r="C1260" s="344">
        <v>0</v>
      </c>
      <c r="D1260" s="344">
        <v>0</v>
      </c>
      <c r="E1260" s="306" t="str">
        <f t="shared" si="59"/>
        <v/>
      </c>
      <c r="F1260" s="273" t="str">
        <f t="shared" si="60"/>
        <v>否</v>
      </c>
      <c r="G1260" s="152" t="str">
        <f t="shared" si="61"/>
        <v>项</v>
      </c>
    </row>
    <row r="1261" ht="36" customHeight="1" spans="1:7">
      <c r="A1261" s="441">
        <v>22204</v>
      </c>
      <c r="B1261" s="298" t="s">
        <v>1096</v>
      </c>
      <c r="C1261" s="340">
        <v>0</v>
      </c>
      <c r="D1261" s="340">
        <v>0</v>
      </c>
      <c r="E1261" s="311" t="str">
        <f t="shared" si="59"/>
        <v/>
      </c>
      <c r="F1261" s="273" t="str">
        <f t="shared" si="60"/>
        <v>否</v>
      </c>
      <c r="G1261" s="152" t="str">
        <f t="shared" si="61"/>
        <v>款</v>
      </c>
    </row>
    <row r="1262" ht="36" customHeight="1" spans="1:7">
      <c r="A1262" s="442">
        <v>2220401</v>
      </c>
      <c r="B1262" s="302" t="s">
        <v>1097</v>
      </c>
      <c r="C1262" s="344">
        <v>0</v>
      </c>
      <c r="D1262" s="344">
        <v>0</v>
      </c>
      <c r="E1262" s="306" t="str">
        <f t="shared" si="59"/>
        <v/>
      </c>
      <c r="F1262" s="273" t="str">
        <f t="shared" si="60"/>
        <v>否</v>
      </c>
      <c r="G1262" s="152" t="str">
        <f t="shared" si="61"/>
        <v>项</v>
      </c>
    </row>
    <row r="1263" ht="36" customHeight="1" spans="1:7">
      <c r="A1263" s="442">
        <v>2220402</v>
      </c>
      <c r="B1263" s="302" t="s">
        <v>1098</v>
      </c>
      <c r="C1263" s="344">
        <v>0</v>
      </c>
      <c r="D1263" s="344">
        <v>0</v>
      </c>
      <c r="E1263" s="306" t="str">
        <f t="shared" si="59"/>
        <v/>
      </c>
      <c r="F1263" s="273" t="str">
        <f t="shared" si="60"/>
        <v>否</v>
      </c>
      <c r="G1263" s="152" t="str">
        <f t="shared" si="61"/>
        <v>项</v>
      </c>
    </row>
    <row r="1264" ht="36" customHeight="1" spans="1:7">
      <c r="A1264" s="442">
        <v>2220403</v>
      </c>
      <c r="B1264" s="302" t="s">
        <v>1099</v>
      </c>
      <c r="C1264" s="344">
        <v>0</v>
      </c>
      <c r="D1264" s="344">
        <v>0</v>
      </c>
      <c r="E1264" s="306" t="str">
        <f t="shared" si="59"/>
        <v/>
      </c>
      <c r="F1264" s="273" t="str">
        <f t="shared" si="60"/>
        <v>否</v>
      </c>
      <c r="G1264" s="152" t="str">
        <f t="shared" si="61"/>
        <v>项</v>
      </c>
    </row>
    <row r="1265" ht="36" customHeight="1" spans="1:7">
      <c r="A1265" s="442">
        <v>2220404</v>
      </c>
      <c r="B1265" s="302" t="s">
        <v>1100</v>
      </c>
      <c r="C1265" s="344">
        <v>0</v>
      </c>
      <c r="D1265" s="344">
        <v>0</v>
      </c>
      <c r="E1265" s="306" t="str">
        <f t="shared" si="59"/>
        <v/>
      </c>
      <c r="F1265" s="273" t="str">
        <f t="shared" si="60"/>
        <v>否</v>
      </c>
      <c r="G1265" s="152" t="str">
        <f t="shared" si="61"/>
        <v>项</v>
      </c>
    </row>
    <row r="1266" ht="36" customHeight="1" spans="1:7">
      <c r="A1266" s="442">
        <v>2220499</v>
      </c>
      <c r="B1266" s="302" t="s">
        <v>1101</v>
      </c>
      <c r="C1266" s="344">
        <v>0</v>
      </c>
      <c r="D1266" s="344">
        <v>0</v>
      </c>
      <c r="E1266" s="306" t="str">
        <f t="shared" si="59"/>
        <v/>
      </c>
      <c r="F1266" s="273" t="str">
        <f t="shared" si="60"/>
        <v>否</v>
      </c>
      <c r="G1266" s="152" t="str">
        <f t="shared" si="61"/>
        <v>项</v>
      </c>
    </row>
    <row r="1267" ht="36" customHeight="1" spans="1:7">
      <c r="A1267" s="441">
        <v>22205</v>
      </c>
      <c r="B1267" s="298" t="s">
        <v>1102</v>
      </c>
      <c r="C1267" s="340">
        <v>0</v>
      </c>
      <c r="D1267" s="340">
        <v>0</v>
      </c>
      <c r="E1267" s="311" t="str">
        <f t="shared" si="59"/>
        <v/>
      </c>
      <c r="F1267" s="273" t="str">
        <f t="shared" si="60"/>
        <v>否</v>
      </c>
      <c r="G1267" s="152" t="str">
        <f t="shared" si="61"/>
        <v>款</v>
      </c>
    </row>
    <row r="1268" ht="36" customHeight="1" spans="1:7">
      <c r="A1268" s="442">
        <v>2220501</v>
      </c>
      <c r="B1268" s="302" t="s">
        <v>1103</v>
      </c>
      <c r="C1268" s="344">
        <v>0</v>
      </c>
      <c r="D1268" s="344">
        <v>0</v>
      </c>
      <c r="E1268" s="306" t="str">
        <f t="shared" si="59"/>
        <v/>
      </c>
      <c r="F1268" s="273" t="str">
        <f t="shared" si="60"/>
        <v>否</v>
      </c>
      <c r="G1268" s="152" t="str">
        <f t="shared" si="61"/>
        <v>项</v>
      </c>
    </row>
    <row r="1269" ht="36" customHeight="1" spans="1:7">
      <c r="A1269" s="442">
        <v>2220502</v>
      </c>
      <c r="B1269" s="302" t="s">
        <v>1104</v>
      </c>
      <c r="C1269" s="344">
        <v>0</v>
      </c>
      <c r="D1269" s="344">
        <v>0</v>
      </c>
      <c r="E1269" s="306" t="str">
        <f t="shared" si="59"/>
        <v/>
      </c>
      <c r="F1269" s="273" t="str">
        <f t="shared" si="60"/>
        <v>否</v>
      </c>
      <c r="G1269" s="152" t="str">
        <f t="shared" si="61"/>
        <v>项</v>
      </c>
    </row>
    <row r="1270" ht="36" customHeight="1" spans="1:7">
      <c r="A1270" s="442">
        <v>2220503</v>
      </c>
      <c r="B1270" s="302" t="s">
        <v>1105</v>
      </c>
      <c r="C1270" s="344">
        <v>0</v>
      </c>
      <c r="D1270" s="344">
        <v>0</v>
      </c>
      <c r="E1270" s="306" t="str">
        <f t="shared" si="59"/>
        <v/>
      </c>
      <c r="F1270" s="273" t="str">
        <f t="shared" si="60"/>
        <v>否</v>
      </c>
      <c r="G1270" s="152" t="str">
        <f t="shared" si="61"/>
        <v>项</v>
      </c>
    </row>
    <row r="1271" ht="36" customHeight="1" spans="1:7">
      <c r="A1271" s="442">
        <v>2220504</v>
      </c>
      <c r="B1271" s="302" t="s">
        <v>1106</v>
      </c>
      <c r="C1271" s="344">
        <v>0</v>
      </c>
      <c r="D1271" s="344">
        <v>0</v>
      </c>
      <c r="E1271" s="306" t="str">
        <f t="shared" si="59"/>
        <v/>
      </c>
      <c r="F1271" s="273" t="str">
        <f t="shared" si="60"/>
        <v>否</v>
      </c>
      <c r="G1271" s="152" t="str">
        <f t="shared" si="61"/>
        <v>项</v>
      </c>
    </row>
    <row r="1272" ht="36" customHeight="1" spans="1:7">
      <c r="A1272" s="442">
        <v>2220505</v>
      </c>
      <c r="B1272" s="302" t="s">
        <v>1107</v>
      </c>
      <c r="C1272" s="344">
        <v>0</v>
      </c>
      <c r="D1272" s="344">
        <v>0</v>
      </c>
      <c r="E1272" s="306" t="str">
        <f t="shared" si="59"/>
        <v/>
      </c>
      <c r="F1272" s="273" t="str">
        <f t="shared" si="60"/>
        <v>否</v>
      </c>
      <c r="G1272" s="152" t="str">
        <f t="shared" si="61"/>
        <v>项</v>
      </c>
    </row>
    <row r="1273" ht="36" customHeight="1" spans="1:7">
      <c r="A1273" s="442">
        <v>2220506</v>
      </c>
      <c r="B1273" s="302" t="s">
        <v>1108</v>
      </c>
      <c r="C1273" s="344">
        <v>0</v>
      </c>
      <c r="D1273" s="344">
        <v>0</v>
      </c>
      <c r="E1273" s="306" t="str">
        <f t="shared" si="59"/>
        <v/>
      </c>
      <c r="F1273" s="273" t="str">
        <f t="shared" si="60"/>
        <v>否</v>
      </c>
      <c r="G1273" s="152" t="str">
        <f t="shared" si="61"/>
        <v>项</v>
      </c>
    </row>
    <row r="1274" ht="36" customHeight="1" spans="1:7">
      <c r="A1274" s="442">
        <v>2220507</v>
      </c>
      <c r="B1274" s="302" t="s">
        <v>1109</v>
      </c>
      <c r="C1274" s="344">
        <v>0</v>
      </c>
      <c r="D1274" s="344">
        <v>0</v>
      </c>
      <c r="E1274" s="306" t="str">
        <f t="shared" si="59"/>
        <v/>
      </c>
      <c r="F1274" s="273" t="str">
        <f t="shared" si="60"/>
        <v>否</v>
      </c>
      <c r="G1274" s="152" t="str">
        <f t="shared" si="61"/>
        <v>项</v>
      </c>
    </row>
    <row r="1275" ht="36" customHeight="1" spans="1:7">
      <c r="A1275" s="442">
        <v>2220508</v>
      </c>
      <c r="B1275" s="302" t="s">
        <v>1110</v>
      </c>
      <c r="C1275" s="344">
        <v>0</v>
      </c>
      <c r="D1275" s="344">
        <v>0</v>
      </c>
      <c r="E1275" s="306" t="str">
        <f t="shared" si="59"/>
        <v/>
      </c>
      <c r="F1275" s="273" t="str">
        <f t="shared" si="60"/>
        <v>否</v>
      </c>
      <c r="G1275" s="152" t="str">
        <f t="shared" si="61"/>
        <v>项</v>
      </c>
    </row>
    <row r="1276" ht="36" customHeight="1" spans="1:7">
      <c r="A1276" s="442">
        <v>2220509</v>
      </c>
      <c r="B1276" s="302" t="s">
        <v>1111</v>
      </c>
      <c r="C1276" s="344">
        <v>0</v>
      </c>
      <c r="D1276" s="344">
        <v>0</v>
      </c>
      <c r="E1276" s="306" t="str">
        <f t="shared" si="59"/>
        <v/>
      </c>
      <c r="F1276" s="273" t="str">
        <f t="shared" si="60"/>
        <v>否</v>
      </c>
      <c r="G1276" s="152" t="str">
        <f t="shared" si="61"/>
        <v>项</v>
      </c>
    </row>
    <row r="1277" ht="36" customHeight="1" spans="1:7">
      <c r="A1277" s="442">
        <v>2220510</v>
      </c>
      <c r="B1277" s="302" t="s">
        <v>1112</v>
      </c>
      <c r="C1277" s="344">
        <v>0</v>
      </c>
      <c r="D1277" s="344">
        <v>0</v>
      </c>
      <c r="E1277" s="306" t="str">
        <f t="shared" si="59"/>
        <v/>
      </c>
      <c r="F1277" s="273" t="str">
        <f t="shared" si="60"/>
        <v>否</v>
      </c>
      <c r="G1277" s="152" t="str">
        <f t="shared" si="61"/>
        <v>项</v>
      </c>
    </row>
    <row r="1278" ht="36" customHeight="1" spans="1:7">
      <c r="A1278" s="304">
        <v>2220511</v>
      </c>
      <c r="B1278" s="302" t="s">
        <v>1113</v>
      </c>
      <c r="C1278" s="344">
        <v>0</v>
      </c>
      <c r="D1278" s="344">
        <v>0</v>
      </c>
      <c r="E1278" s="306" t="str">
        <f t="shared" ref="E1278:E1341" si="62">IF(C1278&gt;0,D1278/C1278-1,IF(C1278&lt;0,-(D1278/C1278-1),""))</f>
        <v/>
      </c>
      <c r="F1278" s="273" t="str">
        <f t="shared" si="60"/>
        <v>否</v>
      </c>
      <c r="G1278" s="152" t="str">
        <f t="shared" si="61"/>
        <v>项</v>
      </c>
    </row>
    <row r="1279" ht="36" customHeight="1" spans="1:7">
      <c r="A1279" s="442">
        <v>2220599</v>
      </c>
      <c r="B1279" s="302" t="s">
        <v>1114</v>
      </c>
      <c r="C1279" s="344">
        <v>0</v>
      </c>
      <c r="D1279" s="344">
        <v>0</v>
      </c>
      <c r="E1279" s="306" t="str">
        <f t="shared" si="62"/>
        <v/>
      </c>
      <c r="F1279" s="273" t="str">
        <f t="shared" si="60"/>
        <v>否</v>
      </c>
      <c r="G1279" s="152" t="str">
        <f t="shared" si="61"/>
        <v>项</v>
      </c>
    </row>
    <row r="1280" ht="36" customHeight="1" spans="1:7">
      <c r="A1280" s="456" t="s">
        <v>1115</v>
      </c>
      <c r="B1280" s="447" t="s">
        <v>279</v>
      </c>
      <c r="C1280" s="460">
        <v>0</v>
      </c>
      <c r="D1280" s="460">
        <v>0</v>
      </c>
      <c r="E1280" s="306" t="str">
        <f t="shared" si="62"/>
        <v/>
      </c>
      <c r="F1280" s="273" t="str">
        <f t="shared" si="60"/>
        <v>否</v>
      </c>
      <c r="G1280" s="152" t="str">
        <f t="shared" si="61"/>
        <v>项</v>
      </c>
    </row>
    <row r="1281" ht="36" customHeight="1" spans="1:7">
      <c r="A1281" s="441">
        <v>224</v>
      </c>
      <c r="B1281" s="298" t="s">
        <v>111</v>
      </c>
      <c r="C1281" s="340">
        <v>1334</v>
      </c>
      <c r="D1281" s="340">
        <v>1463</v>
      </c>
      <c r="E1281" s="311">
        <f t="shared" si="62"/>
        <v>0.097</v>
      </c>
      <c r="F1281" s="273" t="str">
        <f t="shared" si="60"/>
        <v>是</v>
      </c>
      <c r="G1281" s="152" t="str">
        <f t="shared" si="61"/>
        <v>类</v>
      </c>
    </row>
    <row r="1282" ht="36" customHeight="1" spans="1:7">
      <c r="A1282" s="441">
        <v>22401</v>
      </c>
      <c r="B1282" s="298" t="s">
        <v>1116</v>
      </c>
      <c r="C1282" s="340">
        <v>429</v>
      </c>
      <c r="D1282" s="340">
        <v>598</v>
      </c>
      <c r="E1282" s="311">
        <f t="shared" si="62"/>
        <v>0.394</v>
      </c>
      <c r="F1282" s="273" t="str">
        <f t="shared" si="60"/>
        <v>是</v>
      </c>
      <c r="G1282" s="152" t="str">
        <f t="shared" si="61"/>
        <v>款</v>
      </c>
    </row>
    <row r="1283" ht="36" customHeight="1" spans="1:7">
      <c r="A1283" s="442">
        <v>2240101</v>
      </c>
      <c r="B1283" s="302" t="s">
        <v>139</v>
      </c>
      <c r="C1283" s="344">
        <v>429</v>
      </c>
      <c r="D1283" s="344">
        <v>498</v>
      </c>
      <c r="E1283" s="306">
        <f t="shared" si="62"/>
        <v>0.161</v>
      </c>
      <c r="F1283" s="273" t="str">
        <f t="shared" si="60"/>
        <v>是</v>
      </c>
      <c r="G1283" s="152" t="str">
        <f t="shared" si="61"/>
        <v>项</v>
      </c>
    </row>
    <row r="1284" ht="36" customHeight="1" spans="1:7">
      <c r="A1284" s="442">
        <v>2240102</v>
      </c>
      <c r="B1284" s="302" t="s">
        <v>140</v>
      </c>
      <c r="C1284" s="344">
        <v>0</v>
      </c>
      <c r="D1284" s="344">
        <v>0</v>
      </c>
      <c r="E1284" s="306" t="str">
        <f t="shared" si="62"/>
        <v/>
      </c>
      <c r="F1284" s="273" t="str">
        <f t="shared" ref="F1284:F1347" si="63">IF(LEN(A1284)=3,"是",IF(B1284&lt;&gt;"",IF(SUM(C1284:D1284)&lt;&gt;0,"是","否"),"是"))</f>
        <v>否</v>
      </c>
      <c r="G1284" s="152" t="str">
        <f t="shared" ref="G1284:G1347" si="64">IF(LEN(A1284)=3,"类",IF(LEN(A1284)=5,"款","项"))</f>
        <v>项</v>
      </c>
    </row>
    <row r="1285" ht="36" customHeight="1" spans="1:7">
      <c r="A1285" s="442">
        <v>2240103</v>
      </c>
      <c r="B1285" s="302" t="s">
        <v>141</v>
      </c>
      <c r="C1285" s="344">
        <v>0</v>
      </c>
      <c r="D1285" s="344">
        <v>0</v>
      </c>
      <c r="E1285" s="306" t="str">
        <f t="shared" si="62"/>
        <v/>
      </c>
      <c r="F1285" s="273" t="str">
        <f t="shared" si="63"/>
        <v>否</v>
      </c>
      <c r="G1285" s="152" t="str">
        <f t="shared" si="64"/>
        <v>项</v>
      </c>
    </row>
    <row r="1286" ht="36" customHeight="1" spans="1:7">
      <c r="A1286" s="442">
        <v>2240104</v>
      </c>
      <c r="B1286" s="302" t="s">
        <v>1117</v>
      </c>
      <c r="C1286" s="344">
        <v>0</v>
      </c>
      <c r="D1286" s="344">
        <v>0</v>
      </c>
      <c r="E1286" s="306" t="str">
        <f t="shared" si="62"/>
        <v/>
      </c>
      <c r="F1286" s="273" t="str">
        <f t="shared" si="63"/>
        <v>否</v>
      </c>
      <c r="G1286" s="152" t="str">
        <f t="shared" si="64"/>
        <v>项</v>
      </c>
    </row>
    <row r="1287" ht="36" customHeight="1" spans="1:7">
      <c r="A1287" s="442">
        <v>2240105</v>
      </c>
      <c r="B1287" s="302" t="s">
        <v>1118</v>
      </c>
      <c r="C1287" s="344">
        <v>0</v>
      </c>
      <c r="D1287" s="344">
        <v>0</v>
      </c>
      <c r="E1287" s="306" t="str">
        <f t="shared" si="62"/>
        <v/>
      </c>
      <c r="F1287" s="273" t="str">
        <f t="shared" si="63"/>
        <v>否</v>
      </c>
      <c r="G1287" s="152" t="str">
        <f t="shared" si="64"/>
        <v>项</v>
      </c>
    </row>
    <row r="1288" ht="36" customHeight="1" spans="1:7">
      <c r="A1288" s="442">
        <v>2240106</v>
      </c>
      <c r="B1288" s="302" t="s">
        <v>1119</v>
      </c>
      <c r="C1288" s="344">
        <v>0</v>
      </c>
      <c r="D1288" s="344">
        <v>0</v>
      </c>
      <c r="E1288" s="306" t="str">
        <f t="shared" si="62"/>
        <v/>
      </c>
      <c r="F1288" s="273" t="str">
        <f t="shared" si="63"/>
        <v>否</v>
      </c>
      <c r="G1288" s="152" t="str">
        <f t="shared" si="64"/>
        <v>项</v>
      </c>
    </row>
    <row r="1289" ht="36" customHeight="1" spans="1:7">
      <c r="A1289" s="442">
        <v>2240107</v>
      </c>
      <c r="B1289" s="302" t="s">
        <v>1120</v>
      </c>
      <c r="C1289" s="344">
        <v>0</v>
      </c>
      <c r="D1289" s="344">
        <v>0</v>
      </c>
      <c r="E1289" s="306" t="str">
        <f t="shared" si="62"/>
        <v/>
      </c>
      <c r="F1289" s="273" t="str">
        <f t="shared" si="63"/>
        <v>否</v>
      </c>
      <c r="G1289" s="152" t="str">
        <f t="shared" si="64"/>
        <v>项</v>
      </c>
    </row>
    <row r="1290" ht="36" customHeight="1" spans="1:7">
      <c r="A1290" s="442">
        <v>2240108</v>
      </c>
      <c r="B1290" s="302" t="s">
        <v>1121</v>
      </c>
      <c r="C1290" s="344">
        <v>0</v>
      </c>
      <c r="D1290" s="344">
        <v>100</v>
      </c>
      <c r="E1290" s="306" t="str">
        <f t="shared" si="62"/>
        <v/>
      </c>
      <c r="F1290" s="273" t="str">
        <f t="shared" si="63"/>
        <v>是</v>
      </c>
      <c r="G1290" s="152" t="str">
        <f t="shared" si="64"/>
        <v>项</v>
      </c>
    </row>
    <row r="1291" ht="36" customHeight="1" spans="1:7">
      <c r="A1291" s="442">
        <v>2240109</v>
      </c>
      <c r="B1291" s="302" t="s">
        <v>1122</v>
      </c>
      <c r="C1291" s="344">
        <v>0</v>
      </c>
      <c r="D1291" s="344">
        <v>0</v>
      </c>
      <c r="E1291" s="306" t="str">
        <f t="shared" si="62"/>
        <v/>
      </c>
      <c r="F1291" s="273" t="str">
        <f t="shared" si="63"/>
        <v>否</v>
      </c>
      <c r="G1291" s="152" t="str">
        <f t="shared" si="64"/>
        <v>项</v>
      </c>
    </row>
    <row r="1292" ht="36" customHeight="1" spans="1:7">
      <c r="A1292" s="442">
        <v>2240150</v>
      </c>
      <c r="B1292" s="302" t="s">
        <v>148</v>
      </c>
      <c r="C1292" s="344">
        <v>0</v>
      </c>
      <c r="D1292" s="344">
        <v>0</v>
      </c>
      <c r="E1292" s="306" t="str">
        <f t="shared" si="62"/>
        <v/>
      </c>
      <c r="F1292" s="273" t="str">
        <f t="shared" si="63"/>
        <v>否</v>
      </c>
      <c r="G1292" s="152" t="str">
        <f t="shared" si="64"/>
        <v>项</v>
      </c>
    </row>
    <row r="1293" ht="36" customHeight="1" spans="1:7">
      <c r="A1293" s="442">
        <v>2240199</v>
      </c>
      <c r="B1293" s="302" t="s">
        <v>1123</v>
      </c>
      <c r="C1293" s="344">
        <v>0</v>
      </c>
      <c r="D1293" s="344">
        <v>0</v>
      </c>
      <c r="E1293" s="306" t="str">
        <f t="shared" si="62"/>
        <v/>
      </c>
      <c r="F1293" s="273" t="str">
        <f t="shared" si="63"/>
        <v>否</v>
      </c>
      <c r="G1293" s="152" t="str">
        <f t="shared" si="64"/>
        <v>项</v>
      </c>
    </row>
    <row r="1294" ht="36" customHeight="1" spans="1:7">
      <c r="A1294" s="441">
        <v>22402</v>
      </c>
      <c r="B1294" s="298" t="s">
        <v>1124</v>
      </c>
      <c r="C1294" s="340">
        <v>814</v>
      </c>
      <c r="D1294" s="340">
        <v>762</v>
      </c>
      <c r="E1294" s="311">
        <f t="shared" si="62"/>
        <v>-0.064</v>
      </c>
      <c r="F1294" s="273" t="str">
        <f t="shared" si="63"/>
        <v>是</v>
      </c>
      <c r="G1294" s="152" t="str">
        <f t="shared" si="64"/>
        <v>款</v>
      </c>
    </row>
    <row r="1295" ht="36" customHeight="1" spans="1:7">
      <c r="A1295" s="442">
        <v>2240201</v>
      </c>
      <c r="B1295" s="302" t="s">
        <v>139</v>
      </c>
      <c r="C1295" s="344">
        <v>814</v>
      </c>
      <c r="D1295" s="344">
        <v>762</v>
      </c>
      <c r="E1295" s="306">
        <f t="shared" si="62"/>
        <v>-0.064</v>
      </c>
      <c r="F1295" s="273" t="str">
        <f t="shared" si="63"/>
        <v>是</v>
      </c>
      <c r="G1295" s="152" t="str">
        <f t="shared" si="64"/>
        <v>项</v>
      </c>
    </row>
    <row r="1296" ht="36" customHeight="1" spans="1:7">
      <c r="A1296" s="442">
        <v>2240202</v>
      </c>
      <c r="B1296" s="302" t="s">
        <v>140</v>
      </c>
      <c r="C1296" s="344">
        <v>0</v>
      </c>
      <c r="D1296" s="344">
        <v>0</v>
      </c>
      <c r="E1296" s="306" t="str">
        <f t="shared" si="62"/>
        <v/>
      </c>
      <c r="F1296" s="273" t="str">
        <f t="shared" si="63"/>
        <v>否</v>
      </c>
      <c r="G1296" s="152" t="str">
        <f t="shared" si="64"/>
        <v>项</v>
      </c>
    </row>
    <row r="1297" ht="36" customHeight="1" spans="1:7">
      <c r="A1297" s="442">
        <v>2240203</v>
      </c>
      <c r="B1297" s="302" t="s">
        <v>141</v>
      </c>
      <c r="C1297" s="344">
        <v>0</v>
      </c>
      <c r="D1297" s="344">
        <v>0</v>
      </c>
      <c r="E1297" s="306" t="str">
        <f t="shared" si="62"/>
        <v/>
      </c>
      <c r="F1297" s="273" t="str">
        <f t="shared" si="63"/>
        <v>否</v>
      </c>
      <c r="G1297" s="152" t="str">
        <f t="shared" si="64"/>
        <v>项</v>
      </c>
    </row>
    <row r="1298" ht="36" customHeight="1" spans="1:7">
      <c r="A1298" s="442">
        <v>2240204</v>
      </c>
      <c r="B1298" s="302" t="s">
        <v>1125</v>
      </c>
      <c r="C1298" s="344">
        <v>0</v>
      </c>
      <c r="D1298" s="344">
        <v>0</v>
      </c>
      <c r="E1298" s="306" t="str">
        <f t="shared" si="62"/>
        <v/>
      </c>
      <c r="F1298" s="273" t="str">
        <f t="shared" si="63"/>
        <v>否</v>
      </c>
      <c r="G1298" s="152" t="str">
        <f t="shared" si="64"/>
        <v>项</v>
      </c>
    </row>
    <row r="1299" ht="36" customHeight="1" spans="1:7">
      <c r="A1299" s="442">
        <v>2240299</v>
      </c>
      <c r="B1299" s="302" t="s">
        <v>1126</v>
      </c>
      <c r="C1299" s="344">
        <v>0</v>
      </c>
      <c r="D1299" s="344">
        <v>0</v>
      </c>
      <c r="E1299" s="306" t="str">
        <f t="shared" si="62"/>
        <v/>
      </c>
      <c r="F1299" s="273" t="str">
        <f t="shared" si="63"/>
        <v>否</v>
      </c>
      <c r="G1299" s="152" t="str">
        <f t="shared" si="64"/>
        <v>项</v>
      </c>
    </row>
    <row r="1300" ht="36" customHeight="1" spans="1:7">
      <c r="A1300" s="441">
        <v>22403</v>
      </c>
      <c r="B1300" s="298" t="s">
        <v>1127</v>
      </c>
      <c r="C1300" s="340">
        <v>0</v>
      </c>
      <c r="D1300" s="340">
        <v>0</v>
      </c>
      <c r="E1300" s="311" t="str">
        <f t="shared" si="62"/>
        <v/>
      </c>
      <c r="F1300" s="273" t="str">
        <f t="shared" si="63"/>
        <v>否</v>
      </c>
      <c r="G1300" s="152" t="str">
        <f t="shared" si="64"/>
        <v>款</v>
      </c>
    </row>
    <row r="1301" ht="36" customHeight="1" spans="1:7">
      <c r="A1301" s="442">
        <v>2240301</v>
      </c>
      <c r="B1301" s="302" t="s">
        <v>139</v>
      </c>
      <c r="C1301" s="344">
        <v>0</v>
      </c>
      <c r="D1301" s="344">
        <v>0</v>
      </c>
      <c r="E1301" s="306" t="str">
        <f t="shared" si="62"/>
        <v/>
      </c>
      <c r="F1301" s="273" t="str">
        <f t="shared" si="63"/>
        <v>否</v>
      </c>
      <c r="G1301" s="152" t="str">
        <f t="shared" si="64"/>
        <v>项</v>
      </c>
    </row>
    <row r="1302" ht="36" customHeight="1" spans="1:7">
      <c r="A1302" s="442">
        <v>2240302</v>
      </c>
      <c r="B1302" s="302" t="s">
        <v>140</v>
      </c>
      <c r="C1302" s="344">
        <v>0</v>
      </c>
      <c r="D1302" s="344">
        <v>0</v>
      </c>
      <c r="E1302" s="306" t="str">
        <f t="shared" si="62"/>
        <v/>
      </c>
      <c r="F1302" s="273" t="str">
        <f t="shared" si="63"/>
        <v>否</v>
      </c>
      <c r="G1302" s="152" t="str">
        <f t="shared" si="64"/>
        <v>项</v>
      </c>
    </row>
    <row r="1303" ht="36" customHeight="1" spans="1:7">
      <c r="A1303" s="442">
        <v>2240303</v>
      </c>
      <c r="B1303" s="302" t="s">
        <v>141</v>
      </c>
      <c r="C1303" s="344">
        <v>0</v>
      </c>
      <c r="D1303" s="344">
        <v>0</v>
      </c>
      <c r="E1303" s="306" t="str">
        <f t="shared" si="62"/>
        <v/>
      </c>
      <c r="F1303" s="273" t="str">
        <f t="shared" si="63"/>
        <v>否</v>
      </c>
      <c r="G1303" s="152" t="str">
        <f t="shared" si="64"/>
        <v>项</v>
      </c>
    </row>
    <row r="1304" ht="36" customHeight="1" spans="1:7">
      <c r="A1304" s="442">
        <v>2240304</v>
      </c>
      <c r="B1304" s="302" t="s">
        <v>1128</v>
      </c>
      <c r="C1304" s="344">
        <v>0</v>
      </c>
      <c r="D1304" s="344">
        <v>0</v>
      </c>
      <c r="E1304" s="306" t="str">
        <f t="shared" si="62"/>
        <v/>
      </c>
      <c r="F1304" s="273" t="str">
        <f t="shared" si="63"/>
        <v>否</v>
      </c>
      <c r="G1304" s="152" t="str">
        <f t="shared" si="64"/>
        <v>项</v>
      </c>
    </row>
    <row r="1305" ht="36" customHeight="1" spans="1:7">
      <c r="A1305" s="442">
        <v>2240399</v>
      </c>
      <c r="B1305" s="302" t="s">
        <v>1129</v>
      </c>
      <c r="C1305" s="344">
        <v>0</v>
      </c>
      <c r="D1305" s="344">
        <v>0</v>
      </c>
      <c r="E1305" s="306" t="str">
        <f t="shared" si="62"/>
        <v/>
      </c>
      <c r="F1305" s="273" t="str">
        <f t="shared" si="63"/>
        <v>否</v>
      </c>
      <c r="G1305" s="152" t="str">
        <f t="shared" si="64"/>
        <v>项</v>
      </c>
    </row>
    <row r="1306" ht="36" customHeight="1" spans="1:7">
      <c r="A1306" s="441">
        <v>22404</v>
      </c>
      <c r="B1306" s="298" t="s">
        <v>1130</v>
      </c>
      <c r="C1306" s="340">
        <v>0</v>
      </c>
      <c r="D1306" s="340">
        <v>0</v>
      </c>
      <c r="E1306" s="311" t="str">
        <f t="shared" si="62"/>
        <v/>
      </c>
      <c r="F1306" s="273" t="str">
        <f t="shared" si="63"/>
        <v>否</v>
      </c>
      <c r="G1306" s="152" t="str">
        <f t="shared" si="64"/>
        <v>款</v>
      </c>
    </row>
    <row r="1307" ht="36" customHeight="1" spans="1:7">
      <c r="A1307" s="442">
        <v>2240401</v>
      </c>
      <c r="B1307" s="302" t="s">
        <v>139</v>
      </c>
      <c r="C1307" s="344">
        <v>0</v>
      </c>
      <c r="D1307" s="344">
        <v>0</v>
      </c>
      <c r="E1307" s="306" t="str">
        <f t="shared" si="62"/>
        <v/>
      </c>
      <c r="F1307" s="273" t="str">
        <f t="shared" si="63"/>
        <v>否</v>
      </c>
      <c r="G1307" s="152" t="str">
        <f t="shared" si="64"/>
        <v>项</v>
      </c>
    </row>
    <row r="1308" ht="36" customHeight="1" spans="1:7">
      <c r="A1308" s="442">
        <v>2240402</v>
      </c>
      <c r="B1308" s="302" t="s">
        <v>140</v>
      </c>
      <c r="C1308" s="344">
        <v>0</v>
      </c>
      <c r="D1308" s="344">
        <v>0</v>
      </c>
      <c r="E1308" s="306" t="str">
        <f t="shared" si="62"/>
        <v/>
      </c>
      <c r="F1308" s="273" t="str">
        <f t="shared" si="63"/>
        <v>否</v>
      </c>
      <c r="G1308" s="152" t="str">
        <f t="shared" si="64"/>
        <v>项</v>
      </c>
    </row>
    <row r="1309" ht="36" customHeight="1" spans="1:7">
      <c r="A1309" s="442">
        <v>2240403</v>
      </c>
      <c r="B1309" s="302" t="s">
        <v>141</v>
      </c>
      <c r="C1309" s="344">
        <v>0</v>
      </c>
      <c r="D1309" s="344">
        <v>0</v>
      </c>
      <c r="E1309" s="306" t="str">
        <f t="shared" si="62"/>
        <v/>
      </c>
      <c r="F1309" s="273" t="str">
        <f t="shared" si="63"/>
        <v>否</v>
      </c>
      <c r="G1309" s="152" t="str">
        <f t="shared" si="64"/>
        <v>项</v>
      </c>
    </row>
    <row r="1310" ht="36" customHeight="1" spans="1:7">
      <c r="A1310" s="442">
        <v>2240404</v>
      </c>
      <c r="B1310" s="302" t="s">
        <v>1131</v>
      </c>
      <c r="C1310" s="344">
        <v>0</v>
      </c>
      <c r="D1310" s="344">
        <v>0</v>
      </c>
      <c r="E1310" s="306" t="str">
        <f t="shared" si="62"/>
        <v/>
      </c>
      <c r="F1310" s="273" t="str">
        <f t="shared" si="63"/>
        <v>否</v>
      </c>
      <c r="G1310" s="152" t="str">
        <f t="shared" si="64"/>
        <v>项</v>
      </c>
    </row>
    <row r="1311" ht="36" customHeight="1" spans="1:7">
      <c r="A1311" s="442">
        <v>2240405</v>
      </c>
      <c r="B1311" s="302" t="s">
        <v>1132</v>
      </c>
      <c r="C1311" s="344">
        <v>0</v>
      </c>
      <c r="D1311" s="344">
        <v>0</v>
      </c>
      <c r="E1311" s="306" t="str">
        <f t="shared" si="62"/>
        <v/>
      </c>
      <c r="F1311" s="273" t="str">
        <f t="shared" si="63"/>
        <v>否</v>
      </c>
      <c r="G1311" s="152" t="str">
        <f t="shared" si="64"/>
        <v>项</v>
      </c>
    </row>
    <row r="1312" ht="36" customHeight="1" spans="1:7">
      <c r="A1312" s="442">
        <v>2240450</v>
      </c>
      <c r="B1312" s="302" t="s">
        <v>148</v>
      </c>
      <c r="C1312" s="344">
        <v>0</v>
      </c>
      <c r="D1312" s="344">
        <v>0</v>
      </c>
      <c r="E1312" s="306" t="str">
        <f t="shared" si="62"/>
        <v/>
      </c>
      <c r="F1312" s="273" t="str">
        <f t="shared" si="63"/>
        <v>否</v>
      </c>
      <c r="G1312" s="152" t="str">
        <f t="shared" si="64"/>
        <v>项</v>
      </c>
    </row>
    <row r="1313" ht="36" customHeight="1" spans="1:7">
      <c r="A1313" s="442">
        <v>2240499</v>
      </c>
      <c r="B1313" s="302" t="s">
        <v>1133</v>
      </c>
      <c r="C1313" s="344">
        <v>0</v>
      </c>
      <c r="D1313" s="344">
        <v>0</v>
      </c>
      <c r="E1313" s="306" t="str">
        <f t="shared" si="62"/>
        <v/>
      </c>
      <c r="F1313" s="273" t="str">
        <f t="shared" si="63"/>
        <v>否</v>
      </c>
      <c r="G1313" s="152" t="str">
        <f t="shared" si="64"/>
        <v>项</v>
      </c>
    </row>
    <row r="1314" ht="36" customHeight="1" spans="1:7">
      <c r="A1314" s="441">
        <v>22405</v>
      </c>
      <c r="B1314" s="298" t="s">
        <v>1134</v>
      </c>
      <c r="C1314" s="340">
        <v>91</v>
      </c>
      <c r="D1314" s="340">
        <v>103</v>
      </c>
      <c r="E1314" s="311">
        <f t="shared" si="62"/>
        <v>0.132</v>
      </c>
      <c r="F1314" s="273" t="str">
        <f t="shared" si="63"/>
        <v>是</v>
      </c>
      <c r="G1314" s="152" t="str">
        <f t="shared" si="64"/>
        <v>款</v>
      </c>
    </row>
    <row r="1315" ht="36" customHeight="1" spans="1:7">
      <c r="A1315" s="442">
        <v>2240501</v>
      </c>
      <c r="B1315" s="302" t="s">
        <v>139</v>
      </c>
      <c r="C1315" s="344">
        <v>0</v>
      </c>
      <c r="D1315" s="344">
        <v>0</v>
      </c>
      <c r="E1315" s="306" t="str">
        <f t="shared" si="62"/>
        <v/>
      </c>
      <c r="F1315" s="273" t="str">
        <f t="shared" si="63"/>
        <v>否</v>
      </c>
      <c r="G1315" s="152" t="str">
        <f t="shared" si="64"/>
        <v>项</v>
      </c>
    </row>
    <row r="1316" ht="36" customHeight="1" spans="1:7">
      <c r="A1316" s="442">
        <v>2240502</v>
      </c>
      <c r="B1316" s="302" t="s">
        <v>140</v>
      </c>
      <c r="C1316" s="344">
        <v>0</v>
      </c>
      <c r="D1316" s="344">
        <v>0</v>
      </c>
      <c r="E1316" s="306" t="str">
        <f t="shared" si="62"/>
        <v/>
      </c>
      <c r="F1316" s="273" t="str">
        <f t="shared" si="63"/>
        <v>否</v>
      </c>
      <c r="G1316" s="152" t="str">
        <f t="shared" si="64"/>
        <v>项</v>
      </c>
    </row>
    <row r="1317" ht="36" customHeight="1" spans="1:7">
      <c r="A1317" s="442">
        <v>2240503</v>
      </c>
      <c r="B1317" s="302" t="s">
        <v>141</v>
      </c>
      <c r="C1317" s="344">
        <v>0</v>
      </c>
      <c r="D1317" s="344">
        <v>0</v>
      </c>
      <c r="E1317" s="306" t="str">
        <f t="shared" si="62"/>
        <v/>
      </c>
      <c r="F1317" s="273" t="str">
        <f t="shared" si="63"/>
        <v>否</v>
      </c>
      <c r="G1317" s="152" t="str">
        <f t="shared" si="64"/>
        <v>项</v>
      </c>
    </row>
    <row r="1318" ht="36" customHeight="1" spans="1:7">
      <c r="A1318" s="442">
        <v>2240504</v>
      </c>
      <c r="B1318" s="302" t="s">
        <v>1135</v>
      </c>
      <c r="C1318" s="344">
        <v>0</v>
      </c>
      <c r="D1318" s="344">
        <v>0</v>
      </c>
      <c r="E1318" s="306" t="str">
        <f t="shared" si="62"/>
        <v/>
      </c>
      <c r="F1318" s="273" t="str">
        <f t="shared" si="63"/>
        <v>否</v>
      </c>
      <c r="G1318" s="152" t="str">
        <f t="shared" si="64"/>
        <v>项</v>
      </c>
    </row>
    <row r="1319" ht="36" customHeight="1" spans="1:7">
      <c r="A1319" s="442">
        <v>2240505</v>
      </c>
      <c r="B1319" s="302" t="s">
        <v>1136</v>
      </c>
      <c r="C1319" s="344">
        <v>0</v>
      </c>
      <c r="D1319" s="344">
        <v>0</v>
      </c>
      <c r="E1319" s="306" t="str">
        <f t="shared" si="62"/>
        <v/>
      </c>
      <c r="F1319" s="273" t="str">
        <f t="shared" si="63"/>
        <v>否</v>
      </c>
      <c r="G1319" s="152" t="str">
        <f t="shared" si="64"/>
        <v>项</v>
      </c>
    </row>
    <row r="1320" ht="36" customHeight="1" spans="1:7">
      <c r="A1320" s="442">
        <v>2240506</v>
      </c>
      <c r="B1320" s="302" t="s">
        <v>1137</v>
      </c>
      <c r="C1320" s="344">
        <v>0</v>
      </c>
      <c r="D1320" s="344">
        <v>0</v>
      </c>
      <c r="E1320" s="306" t="str">
        <f t="shared" si="62"/>
        <v/>
      </c>
      <c r="F1320" s="273" t="str">
        <f t="shared" si="63"/>
        <v>否</v>
      </c>
      <c r="G1320" s="152" t="str">
        <f t="shared" si="64"/>
        <v>项</v>
      </c>
    </row>
    <row r="1321" ht="36" customHeight="1" spans="1:7">
      <c r="A1321" s="442">
        <v>2240507</v>
      </c>
      <c r="B1321" s="302" t="s">
        <v>1138</v>
      </c>
      <c r="C1321" s="344">
        <v>0</v>
      </c>
      <c r="D1321" s="344">
        <v>0</v>
      </c>
      <c r="E1321" s="306" t="str">
        <f t="shared" si="62"/>
        <v/>
      </c>
      <c r="F1321" s="273" t="str">
        <f t="shared" si="63"/>
        <v>否</v>
      </c>
      <c r="G1321" s="152" t="str">
        <f t="shared" si="64"/>
        <v>项</v>
      </c>
    </row>
    <row r="1322" ht="36" customHeight="1" spans="1:7">
      <c r="A1322" s="442">
        <v>2240508</v>
      </c>
      <c r="B1322" s="302" t="s">
        <v>1139</v>
      </c>
      <c r="C1322" s="344">
        <v>0</v>
      </c>
      <c r="D1322" s="344">
        <v>0</v>
      </c>
      <c r="E1322" s="306" t="str">
        <f t="shared" si="62"/>
        <v/>
      </c>
      <c r="F1322" s="273" t="str">
        <f t="shared" si="63"/>
        <v>否</v>
      </c>
      <c r="G1322" s="152" t="str">
        <f t="shared" si="64"/>
        <v>项</v>
      </c>
    </row>
    <row r="1323" ht="36" customHeight="1" spans="1:7">
      <c r="A1323" s="442">
        <v>2240509</v>
      </c>
      <c r="B1323" s="302" t="s">
        <v>1140</v>
      </c>
      <c r="C1323" s="344">
        <v>0</v>
      </c>
      <c r="D1323" s="344">
        <v>0</v>
      </c>
      <c r="E1323" s="306" t="str">
        <f t="shared" si="62"/>
        <v/>
      </c>
      <c r="F1323" s="273" t="str">
        <f t="shared" si="63"/>
        <v>否</v>
      </c>
      <c r="G1323" s="152" t="str">
        <f t="shared" si="64"/>
        <v>项</v>
      </c>
    </row>
    <row r="1324" ht="36" customHeight="1" spans="1:7">
      <c r="A1324" s="442">
        <v>2240510</v>
      </c>
      <c r="B1324" s="302" t="s">
        <v>1141</v>
      </c>
      <c r="C1324" s="344">
        <v>0</v>
      </c>
      <c r="D1324" s="344">
        <v>0</v>
      </c>
      <c r="E1324" s="306" t="str">
        <f t="shared" si="62"/>
        <v/>
      </c>
      <c r="F1324" s="273" t="str">
        <f t="shared" si="63"/>
        <v>否</v>
      </c>
      <c r="G1324" s="152" t="str">
        <f t="shared" si="64"/>
        <v>项</v>
      </c>
    </row>
    <row r="1325" ht="36" customHeight="1" spans="1:7">
      <c r="A1325" s="442">
        <v>2240550</v>
      </c>
      <c r="B1325" s="302" t="s">
        <v>1142</v>
      </c>
      <c r="C1325" s="344">
        <v>91</v>
      </c>
      <c r="D1325" s="344">
        <v>103</v>
      </c>
      <c r="E1325" s="306">
        <f t="shared" si="62"/>
        <v>0.132</v>
      </c>
      <c r="F1325" s="273" t="str">
        <f t="shared" si="63"/>
        <v>是</v>
      </c>
      <c r="G1325" s="152" t="str">
        <f t="shared" si="64"/>
        <v>项</v>
      </c>
    </row>
    <row r="1326" ht="36" customHeight="1" spans="1:7">
      <c r="A1326" s="442">
        <v>2240599</v>
      </c>
      <c r="B1326" s="302" t="s">
        <v>1143</v>
      </c>
      <c r="C1326" s="344">
        <v>0</v>
      </c>
      <c r="D1326" s="344">
        <v>0</v>
      </c>
      <c r="E1326" s="306" t="str">
        <f t="shared" si="62"/>
        <v/>
      </c>
      <c r="F1326" s="273" t="str">
        <f t="shared" si="63"/>
        <v>否</v>
      </c>
      <c r="G1326" s="152" t="str">
        <f t="shared" si="64"/>
        <v>项</v>
      </c>
    </row>
    <row r="1327" ht="36" customHeight="1" spans="1:7">
      <c r="A1327" s="441">
        <v>22406</v>
      </c>
      <c r="B1327" s="298" t="s">
        <v>1144</v>
      </c>
      <c r="C1327" s="340">
        <v>0</v>
      </c>
      <c r="D1327" s="340">
        <v>0</v>
      </c>
      <c r="E1327" s="311" t="str">
        <f t="shared" si="62"/>
        <v/>
      </c>
      <c r="F1327" s="273" t="str">
        <f t="shared" si="63"/>
        <v>否</v>
      </c>
      <c r="G1327" s="152" t="str">
        <f t="shared" si="64"/>
        <v>款</v>
      </c>
    </row>
    <row r="1328" ht="36" customHeight="1" spans="1:7">
      <c r="A1328" s="442">
        <v>2240601</v>
      </c>
      <c r="B1328" s="302" t="s">
        <v>1145</v>
      </c>
      <c r="C1328" s="344">
        <v>0</v>
      </c>
      <c r="D1328" s="344">
        <v>0</v>
      </c>
      <c r="E1328" s="306" t="str">
        <f t="shared" si="62"/>
        <v/>
      </c>
      <c r="F1328" s="273" t="str">
        <f t="shared" si="63"/>
        <v>否</v>
      </c>
      <c r="G1328" s="152" t="str">
        <f t="shared" si="64"/>
        <v>项</v>
      </c>
    </row>
    <row r="1329" ht="36" customHeight="1" spans="1:7">
      <c r="A1329" s="442">
        <v>2240602</v>
      </c>
      <c r="B1329" s="302" t="s">
        <v>1146</v>
      </c>
      <c r="C1329" s="344">
        <v>0</v>
      </c>
      <c r="D1329" s="344">
        <v>0</v>
      </c>
      <c r="E1329" s="306" t="str">
        <f t="shared" si="62"/>
        <v/>
      </c>
      <c r="F1329" s="273" t="str">
        <f t="shared" si="63"/>
        <v>否</v>
      </c>
      <c r="G1329" s="152" t="str">
        <f t="shared" si="64"/>
        <v>项</v>
      </c>
    </row>
    <row r="1330" ht="36" customHeight="1" spans="1:7">
      <c r="A1330" s="442">
        <v>2240699</v>
      </c>
      <c r="B1330" s="302" t="s">
        <v>1147</v>
      </c>
      <c r="C1330" s="344">
        <v>0</v>
      </c>
      <c r="D1330" s="344">
        <v>0</v>
      </c>
      <c r="E1330" s="306" t="str">
        <f t="shared" si="62"/>
        <v/>
      </c>
      <c r="F1330" s="273" t="str">
        <f t="shared" si="63"/>
        <v>否</v>
      </c>
      <c r="G1330" s="152" t="str">
        <f t="shared" si="64"/>
        <v>项</v>
      </c>
    </row>
    <row r="1331" ht="36" customHeight="1" spans="1:7">
      <c r="A1331" s="441">
        <v>22407</v>
      </c>
      <c r="B1331" s="298" t="s">
        <v>1148</v>
      </c>
      <c r="C1331" s="340">
        <v>0</v>
      </c>
      <c r="D1331" s="340">
        <v>0</v>
      </c>
      <c r="E1331" s="311" t="str">
        <f t="shared" si="62"/>
        <v/>
      </c>
      <c r="F1331" s="273" t="str">
        <f t="shared" si="63"/>
        <v>否</v>
      </c>
      <c r="G1331" s="152" t="str">
        <f t="shared" si="64"/>
        <v>款</v>
      </c>
    </row>
    <row r="1332" ht="36" customHeight="1" spans="1:7">
      <c r="A1332" s="442">
        <v>2240701</v>
      </c>
      <c r="B1332" s="302" t="s">
        <v>1149</v>
      </c>
      <c r="C1332" s="344">
        <v>0</v>
      </c>
      <c r="D1332" s="344">
        <v>0</v>
      </c>
      <c r="E1332" s="306" t="str">
        <f t="shared" si="62"/>
        <v/>
      </c>
      <c r="F1332" s="273" t="str">
        <f t="shared" si="63"/>
        <v>否</v>
      </c>
      <c r="G1332" s="152" t="str">
        <f t="shared" si="64"/>
        <v>项</v>
      </c>
    </row>
    <row r="1333" ht="36" customHeight="1" spans="1:7">
      <c r="A1333" s="442">
        <v>2240702</v>
      </c>
      <c r="B1333" s="302" t="s">
        <v>1150</v>
      </c>
      <c r="C1333" s="344">
        <v>0</v>
      </c>
      <c r="D1333" s="344">
        <v>0</v>
      </c>
      <c r="E1333" s="306" t="str">
        <f t="shared" si="62"/>
        <v/>
      </c>
      <c r="F1333" s="273" t="str">
        <f t="shared" si="63"/>
        <v>否</v>
      </c>
      <c r="G1333" s="152" t="str">
        <f t="shared" si="64"/>
        <v>项</v>
      </c>
    </row>
    <row r="1334" ht="36" customHeight="1" spans="1:7">
      <c r="A1334" s="442">
        <v>2240703</v>
      </c>
      <c r="B1334" s="302" t="s">
        <v>1151</v>
      </c>
      <c r="C1334" s="344">
        <v>0</v>
      </c>
      <c r="D1334" s="344">
        <v>0</v>
      </c>
      <c r="E1334" s="306" t="str">
        <f t="shared" si="62"/>
        <v/>
      </c>
      <c r="F1334" s="273" t="str">
        <f t="shared" si="63"/>
        <v>否</v>
      </c>
      <c r="G1334" s="152" t="str">
        <f t="shared" si="64"/>
        <v>项</v>
      </c>
    </row>
    <row r="1335" ht="36" customHeight="1" spans="1:7">
      <c r="A1335" s="442">
        <v>2240704</v>
      </c>
      <c r="B1335" s="302" t="s">
        <v>1152</v>
      </c>
      <c r="C1335" s="344">
        <v>0</v>
      </c>
      <c r="D1335" s="344">
        <v>0</v>
      </c>
      <c r="E1335" s="306" t="str">
        <f t="shared" si="62"/>
        <v/>
      </c>
      <c r="F1335" s="273" t="str">
        <f t="shared" si="63"/>
        <v>否</v>
      </c>
      <c r="G1335" s="152" t="str">
        <f t="shared" si="64"/>
        <v>项</v>
      </c>
    </row>
    <row r="1336" ht="36" customHeight="1" spans="1:7">
      <c r="A1336" s="442">
        <v>2240799</v>
      </c>
      <c r="B1336" s="302" t="s">
        <v>1153</v>
      </c>
      <c r="C1336" s="344">
        <v>0</v>
      </c>
      <c r="D1336" s="344">
        <v>0</v>
      </c>
      <c r="E1336" s="306" t="str">
        <f t="shared" si="62"/>
        <v/>
      </c>
      <c r="F1336" s="273" t="str">
        <f t="shared" si="63"/>
        <v>否</v>
      </c>
      <c r="G1336" s="152" t="str">
        <f t="shared" si="64"/>
        <v>项</v>
      </c>
    </row>
    <row r="1337" ht="36" customHeight="1" spans="1:7">
      <c r="A1337" s="441">
        <v>22499</v>
      </c>
      <c r="B1337" s="298" t="s">
        <v>1154</v>
      </c>
      <c r="C1337" s="340">
        <v>0</v>
      </c>
      <c r="D1337" s="340">
        <v>0</v>
      </c>
      <c r="E1337" s="311" t="str">
        <f t="shared" si="62"/>
        <v/>
      </c>
      <c r="F1337" s="273" t="str">
        <f t="shared" si="63"/>
        <v>否</v>
      </c>
      <c r="G1337" s="152" t="str">
        <f t="shared" si="64"/>
        <v>款</v>
      </c>
    </row>
    <row r="1338" ht="36" customHeight="1" spans="1:7">
      <c r="A1338" s="450">
        <v>2249999</v>
      </c>
      <c r="B1338" s="302" t="s">
        <v>1155</v>
      </c>
      <c r="C1338" s="344">
        <v>0</v>
      </c>
      <c r="D1338" s="344">
        <v>0</v>
      </c>
      <c r="E1338" s="306" t="str">
        <f t="shared" si="62"/>
        <v/>
      </c>
      <c r="F1338" s="273" t="str">
        <f t="shared" si="63"/>
        <v>否</v>
      </c>
      <c r="G1338" s="152" t="str">
        <f t="shared" si="64"/>
        <v>项</v>
      </c>
    </row>
    <row r="1339" ht="36" customHeight="1" spans="1:7">
      <c r="A1339" s="309" t="s">
        <v>1156</v>
      </c>
      <c r="B1339" s="447" t="s">
        <v>279</v>
      </c>
      <c r="C1339" s="448">
        <v>0</v>
      </c>
      <c r="D1339" s="448">
        <v>0</v>
      </c>
      <c r="E1339" s="306" t="str">
        <f t="shared" si="62"/>
        <v/>
      </c>
      <c r="F1339" s="273" t="str">
        <f t="shared" si="63"/>
        <v>否</v>
      </c>
      <c r="G1339" s="152" t="str">
        <f t="shared" si="64"/>
        <v>项</v>
      </c>
    </row>
    <row r="1340" ht="36" customHeight="1" spans="1:7">
      <c r="A1340" s="441">
        <v>227</v>
      </c>
      <c r="B1340" s="298" t="s">
        <v>113</v>
      </c>
      <c r="C1340" s="340">
        <v>2000</v>
      </c>
      <c r="D1340" s="340">
        <v>1500</v>
      </c>
      <c r="E1340" s="311">
        <f t="shared" si="62"/>
        <v>-0.25</v>
      </c>
      <c r="F1340" s="273" t="str">
        <f t="shared" si="63"/>
        <v>是</v>
      </c>
      <c r="G1340" s="152" t="str">
        <f t="shared" si="64"/>
        <v>类</v>
      </c>
    </row>
    <row r="1341" ht="36" customHeight="1" spans="1:7">
      <c r="A1341" s="441">
        <v>232</v>
      </c>
      <c r="B1341" s="298" t="s">
        <v>115</v>
      </c>
      <c r="C1341" s="340">
        <f>SUM(C1342,C1347)</f>
        <v>3999</v>
      </c>
      <c r="D1341" s="340">
        <f>SUM(D1342,D1347)</f>
        <v>3902</v>
      </c>
      <c r="E1341" s="311">
        <f t="shared" si="62"/>
        <v>-0.024</v>
      </c>
      <c r="F1341" s="273" t="str">
        <f t="shared" si="63"/>
        <v>是</v>
      </c>
      <c r="G1341" s="152" t="str">
        <f t="shared" si="64"/>
        <v>类</v>
      </c>
    </row>
    <row r="1342" ht="36" customHeight="1" spans="1:7">
      <c r="A1342" s="441">
        <v>23203</v>
      </c>
      <c r="B1342" s="298" t="s">
        <v>1157</v>
      </c>
      <c r="C1342" s="340">
        <f>SUM(C1343:C1346)</f>
        <v>3999</v>
      </c>
      <c r="D1342" s="340">
        <f>SUM(D1343:D1346)</f>
        <v>3902</v>
      </c>
      <c r="E1342" s="311">
        <f t="shared" ref="E1342:E1355" si="65">IF(C1342&gt;0,D1342/C1342-1,IF(C1342&lt;0,-(D1342/C1342-1),""))</f>
        <v>-0.024</v>
      </c>
      <c r="F1342" s="273" t="str">
        <f t="shared" si="63"/>
        <v>是</v>
      </c>
      <c r="G1342" s="152" t="str">
        <f t="shared" si="64"/>
        <v>款</v>
      </c>
    </row>
    <row r="1343" ht="36" customHeight="1" spans="1:7">
      <c r="A1343" s="442">
        <v>2320301</v>
      </c>
      <c r="B1343" s="302" t="s">
        <v>1158</v>
      </c>
      <c r="C1343" s="344">
        <v>3999</v>
      </c>
      <c r="D1343" s="344"/>
      <c r="E1343" s="306">
        <f t="shared" si="65"/>
        <v>-1</v>
      </c>
      <c r="F1343" s="273" t="str">
        <f t="shared" si="63"/>
        <v>是</v>
      </c>
      <c r="G1343" s="152" t="str">
        <f t="shared" si="64"/>
        <v>项</v>
      </c>
    </row>
    <row r="1344" ht="36" customHeight="1" spans="1:7">
      <c r="A1344" s="442">
        <v>2320302</v>
      </c>
      <c r="B1344" s="302" t="s">
        <v>1159</v>
      </c>
      <c r="C1344" s="344"/>
      <c r="D1344" s="361">
        <v>3896</v>
      </c>
      <c r="E1344" s="306" t="str">
        <f t="shared" si="65"/>
        <v/>
      </c>
      <c r="F1344" s="273" t="str">
        <f t="shared" si="63"/>
        <v>是</v>
      </c>
      <c r="G1344" s="152" t="str">
        <f t="shared" si="64"/>
        <v>项</v>
      </c>
    </row>
    <row r="1345" ht="36" customHeight="1" spans="1:7">
      <c r="A1345" s="442">
        <v>2320303</v>
      </c>
      <c r="B1345" s="302" t="s">
        <v>1160</v>
      </c>
      <c r="C1345" s="344"/>
      <c r="D1345" s="361">
        <v>6</v>
      </c>
      <c r="E1345" s="306" t="str">
        <f t="shared" si="65"/>
        <v/>
      </c>
      <c r="F1345" s="273" t="str">
        <f t="shared" si="63"/>
        <v>是</v>
      </c>
      <c r="G1345" s="152" t="str">
        <f t="shared" si="64"/>
        <v>项</v>
      </c>
    </row>
    <row r="1346" ht="36" customHeight="1" spans="1:7">
      <c r="A1346" s="445">
        <v>2320399</v>
      </c>
      <c r="B1346" s="302" t="s">
        <v>1161</v>
      </c>
      <c r="C1346" s="344"/>
      <c r="D1346" s="344">
        <v>0</v>
      </c>
      <c r="E1346" s="306" t="str">
        <f t="shared" si="65"/>
        <v/>
      </c>
      <c r="F1346" s="273" t="str">
        <f t="shared" si="63"/>
        <v>否</v>
      </c>
      <c r="G1346" s="152" t="str">
        <f t="shared" si="64"/>
        <v>项</v>
      </c>
    </row>
    <row r="1347" ht="36" customHeight="1" spans="1:7">
      <c r="A1347" s="456" t="s">
        <v>1162</v>
      </c>
      <c r="B1347" s="447" t="s">
        <v>279</v>
      </c>
      <c r="C1347" s="340"/>
      <c r="D1347" s="340"/>
      <c r="E1347" s="306" t="str">
        <f t="shared" si="65"/>
        <v/>
      </c>
      <c r="F1347" s="273" t="str">
        <f t="shared" si="63"/>
        <v>否</v>
      </c>
      <c r="G1347" s="152" t="str">
        <f t="shared" si="64"/>
        <v>项</v>
      </c>
    </row>
    <row r="1348" ht="36" customHeight="1" spans="1:7">
      <c r="A1348" s="441">
        <v>233</v>
      </c>
      <c r="B1348" s="298" t="s">
        <v>117</v>
      </c>
      <c r="C1348" s="340">
        <f>SUM(C1349)</f>
        <v>7</v>
      </c>
      <c r="D1348" s="340">
        <f>SUM(D1349)</f>
        <v>68</v>
      </c>
      <c r="E1348" s="311">
        <f t="shared" si="65"/>
        <v>8.714</v>
      </c>
      <c r="F1348" s="273" t="str">
        <f t="shared" ref="F1348:F1355" si="66">IF(LEN(A1348)=3,"是",IF(B1348&lt;&gt;"",IF(SUM(C1348:D1348)&lt;&gt;0,"是","否"),"是"))</f>
        <v>是</v>
      </c>
      <c r="G1348" s="152" t="str">
        <f t="shared" ref="G1348:G1355" si="67">IF(LEN(A1348)=3,"类",IF(LEN(A1348)=5,"款","项"))</f>
        <v>类</v>
      </c>
    </row>
    <row r="1349" ht="36" customHeight="1" spans="1:7">
      <c r="A1349" s="441">
        <v>23303</v>
      </c>
      <c r="B1349" s="298" t="s">
        <v>1163</v>
      </c>
      <c r="C1349" s="340">
        <v>7</v>
      </c>
      <c r="D1349" s="340">
        <v>68</v>
      </c>
      <c r="E1349" s="311">
        <f t="shared" si="65"/>
        <v>8.714</v>
      </c>
      <c r="F1349" s="273" t="str">
        <f t="shared" si="66"/>
        <v>是</v>
      </c>
      <c r="G1349" s="152" t="str">
        <f t="shared" si="67"/>
        <v>款</v>
      </c>
    </row>
    <row r="1350" ht="36" customHeight="1" spans="1:7">
      <c r="A1350" s="441">
        <v>229</v>
      </c>
      <c r="B1350" s="298" t="s">
        <v>119</v>
      </c>
      <c r="C1350" s="340">
        <f>SUM(C1351:C1353)</f>
        <v>18160</v>
      </c>
      <c r="D1350" s="340">
        <f>SUM(D1351:D1353)</f>
        <v>10715</v>
      </c>
      <c r="E1350" s="311">
        <f t="shared" si="65"/>
        <v>-0.41</v>
      </c>
      <c r="F1350" s="273" t="str">
        <f t="shared" si="66"/>
        <v>是</v>
      </c>
      <c r="G1350" s="152" t="str">
        <f t="shared" si="67"/>
        <v>类</v>
      </c>
    </row>
    <row r="1351" ht="36" customHeight="1" spans="1:7">
      <c r="A1351" s="441">
        <v>22902</v>
      </c>
      <c r="B1351" s="298" t="s">
        <v>1164</v>
      </c>
      <c r="C1351" s="340"/>
      <c r="D1351" s="340"/>
      <c r="E1351" s="311" t="str">
        <f t="shared" si="65"/>
        <v/>
      </c>
      <c r="F1351" s="273" t="str">
        <f t="shared" si="66"/>
        <v>否</v>
      </c>
      <c r="G1351" s="152" t="str">
        <f t="shared" si="67"/>
        <v>款</v>
      </c>
    </row>
    <row r="1352" ht="36" customHeight="1" spans="1:7">
      <c r="A1352" s="441">
        <v>22999</v>
      </c>
      <c r="B1352" s="298" t="s">
        <v>1007</v>
      </c>
      <c r="C1352" s="340">
        <v>18160</v>
      </c>
      <c r="D1352" s="340">
        <v>10715</v>
      </c>
      <c r="E1352" s="311">
        <f t="shared" si="65"/>
        <v>-0.41</v>
      </c>
      <c r="F1352" s="273" t="str">
        <f t="shared" si="66"/>
        <v>是</v>
      </c>
      <c r="G1352" s="152" t="str">
        <f t="shared" si="67"/>
        <v>款</v>
      </c>
    </row>
    <row r="1353" ht="36" customHeight="1" spans="1:7">
      <c r="A1353" s="446" t="s">
        <v>1165</v>
      </c>
      <c r="B1353" s="447" t="s">
        <v>279</v>
      </c>
      <c r="C1353" s="464"/>
      <c r="D1353" s="464">
        <v>0</v>
      </c>
      <c r="E1353" s="306" t="str">
        <f t="shared" si="65"/>
        <v/>
      </c>
      <c r="F1353" s="273" t="str">
        <f t="shared" si="66"/>
        <v>否</v>
      </c>
      <c r="G1353" s="152" t="str">
        <f t="shared" si="67"/>
        <v>项</v>
      </c>
    </row>
    <row r="1354" ht="36" customHeight="1" spans="1:6">
      <c r="A1354" s="465"/>
      <c r="B1354" s="447"/>
      <c r="C1354" s="464"/>
      <c r="D1354" s="464"/>
      <c r="E1354" s="311" t="str">
        <f t="shared" si="65"/>
        <v/>
      </c>
      <c r="F1354" s="273" t="str">
        <f t="shared" si="66"/>
        <v>是</v>
      </c>
    </row>
    <row r="1355" ht="36" customHeight="1" spans="1:6">
      <c r="A1355" s="466"/>
      <c r="B1355" s="467" t="s">
        <v>1166</v>
      </c>
      <c r="C1355" s="299">
        <f>SUM(C4,C250,C253,C273,C367,C423,C480,C540,C669,C743,C823,C847,C960,C1025,C1096,C1117,C1145,C1155,C1201,C1222,C1281,C1340,C1341,C1348,C1350)</f>
        <v>150546</v>
      </c>
      <c r="D1355" s="299">
        <f>SUM(D4,D250,D253,D273,D367,D423,D480,D540,D669,D743,D823,D847,D960,D1025,D1096,D1117,D1145,D1155,D1201,D1222,D1281,D1340,D1341,D1348,D1350)</f>
        <v>150460</v>
      </c>
      <c r="E1355" s="311">
        <f t="shared" si="65"/>
        <v>-0.001</v>
      </c>
      <c r="F1355" s="273" t="str">
        <f t="shared" si="66"/>
        <v>是</v>
      </c>
    </row>
    <row r="1356" spans="3:3">
      <c r="C1356" s="381"/>
    </row>
    <row r="1357" spans="3:3">
      <c r="C1357" s="407"/>
    </row>
    <row r="1358" spans="3:3">
      <c r="C1358" s="381"/>
    </row>
    <row r="1359" spans="3:3">
      <c r="C1359" s="407"/>
    </row>
    <row r="1360" spans="3:3">
      <c r="C1360" s="381"/>
    </row>
    <row r="1361" spans="3:3">
      <c r="C1361" s="381"/>
    </row>
    <row r="1362" spans="3:3">
      <c r="C1362" s="407"/>
    </row>
    <row r="1363" spans="3:3">
      <c r="C1363" s="381"/>
    </row>
    <row r="1364" spans="3:3">
      <c r="C1364" s="381"/>
    </row>
    <row r="1365" spans="3:3">
      <c r="C1365" s="381"/>
    </row>
    <row r="1366" spans="3:3">
      <c r="C1366" s="381"/>
    </row>
    <row r="1367" spans="3:5">
      <c r="C1367" s="407"/>
      <c r="E1367" s="332">
        <f>IF(C1355&lt;&gt;0,IF((D1355/C1355-1)&lt;-30%,"",IF((D1355/C1355-1)&gt;150%,"",D1355/C1355-1)),"")</f>
        <v>0</v>
      </c>
    </row>
    <row r="1368" spans="3:3">
      <c r="C1368" s="381"/>
    </row>
  </sheetData>
  <autoFilter xmlns:etc="http://www.wps.cn/officeDocument/2017/etCustomData" ref="A3:G1355"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85" zoomScaleNormal="100" workbookViewId="0">
      <selection activeCell="K2" sqref="K2"/>
    </sheetView>
  </sheetViews>
  <sheetFormatPr defaultColWidth="9" defaultRowHeight="13.5" outlineLevelCol="1"/>
  <cols>
    <col min="1" max="1" width="79" customWidth="1"/>
    <col min="2" max="2" width="36.5" customWidth="1"/>
  </cols>
  <sheetData>
    <row r="1" ht="45" customHeight="1" spans="1:2">
      <c r="A1" s="419" t="s">
        <v>1167</v>
      </c>
      <c r="B1" s="419"/>
    </row>
    <row r="2" ht="20.1" customHeight="1" spans="1:2">
      <c r="A2" s="420"/>
      <c r="B2" s="421" t="s">
        <v>2</v>
      </c>
    </row>
    <row r="3" ht="45" customHeight="1" spans="1:2">
      <c r="A3" s="422" t="s">
        <v>1168</v>
      </c>
      <c r="B3" s="88" t="s">
        <v>6</v>
      </c>
    </row>
    <row r="4" ht="30" customHeight="1" spans="1:2">
      <c r="A4" s="423" t="s">
        <v>1169</v>
      </c>
      <c r="B4" s="424">
        <f>SUM(B5:B8)</f>
        <v>28543</v>
      </c>
    </row>
    <row r="5" ht="30" customHeight="1" spans="1:2">
      <c r="A5" s="425" t="s">
        <v>1170</v>
      </c>
      <c r="B5" s="426">
        <v>15059</v>
      </c>
    </row>
    <row r="6" ht="30" customHeight="1" spans="1:2">
      <c r="A6" s="425" t="s">
        <v>1171</v>
      </c>
      <c r="B6" s="426">
        <v>5290</v>
      </c>
    </row>
    <row r="7" ht="30" customHeight="1" spans="1:2">
      <c r="A7" s="425" t="s">
        <v>1172</v>
      </c>
      <c r="B7" s="426">
        <v>2324</v>
      </c>
    </row>
    <row r="8" ht="30" customHeight="1" spans="1:2">
      <c r="A8" s="425" t="s">
        <v>1173</v>
      </c>
      <c r="B8" s="426">
        <v>5870</v>
      </c>
    </row>
    <row r="9" ht="30" customHeight="1" spans="1:2">
      <c r="A9" s="423" t="s">
        <v>1174</v>
      </c>
      <c r="B9" s="424">
        <f>SUM(B10:B19)</f>
        <v>3444</v>
      </c>
    </row>
    <row r="10" ht="30" customHeight="1" spans="1:2">
      <c r="A10" s="425" t="s">
        <v>1175</v>
      </c>
      <c r="B10" s="426">
        <v>2617</v>
      </c>
    </row>
    <row r="11" ht="30" customHeight="1" spans="1:2">
      <c r="A11" s="425" t="s">
        <v>1176</v>
      </c>
      <c r="B11" s="426">
        <v>100</v>
      </c>
    </row>
    <row r="12" ht="30" customHeight="1" spans="1:2">
      <c r="A12" s="425" t="s">
        <v>1177</v>
      </c>
      <c r="B12" s="426">
        <v>185</v>
      </c>
    </row>
    <row r="13" ht="30" customHeight="1" spans="1:2">
      <c r="A13" s="425" t="s">
        <v>1178</v>
      </c>
      <c r="B13" s="426"/>
    </row>
    <row r="14" ht="30" customHeight="1" spans="1:2">
      <c r="A14" s="425" t="s">
        <v>1179</v>
      </c>
      <c r="B14" s="426">
        <v>308</v>
      </c>
    </row>
    <row r="15" ht="30" customHeight="1" spans="1:2">
      <c r="A15" s="425" t="s">
        <v>1180</v>
      </c>
      <c r="B15" s="426">
        <v>88</v>
      </c>
    </row>
    <row r="16" ht="30" customHeight="1" spans="1:2">
      <c r="A16" s="425" t="s">
        <v>1181</v>
      </c>
      <c r="B16" s="426"/>
    </row>
    <row r="17" ht="30" customHeight="1" spans="1:2">
      <c r="A17" s="425" t="s">
        <v>1182</v>
      </c>
      <c r="B17" s="426">
        <v>145</v>
      </c>
    </row>
    <row r="18" ht="30" customHeight="1" spans="1:2">
      <c r="A18" s="425" t="s">
        <v>1183</v>
      </c>
      <c r="B18" s="426"/>
    </row>
    <row r="19" ht="30" customHeight="1" spans="1:2">
      <c r="A19" s="425" t="s">
        <v>1184</v>
      </c>
      <c r="B19" s="426">
        <v>1</v>
      </c>
    </row>
    <row r="20" ht="30" customHeight="1" spans="1:2">
      <c r="A20" s="423" t="s">
        <v>1185</v>
      </c>
      <c r="B20" s="427">
        <f>SUM(B21)</f>
        <v>0</v>
      </c>
    </row>
    <row r="21" ht="30" customHeight="1" spans="1:2">
      <c r="A21" s="425" t="s">
        <v>1186</v>
      </c>
      <c r="B21" s="428">
        <v>0</v>
      </c>
    </row>
    <row r="22" ht="30" customHeight="1" spans="1:2">
      <c r="A22" s="423" t="s">
        <v>1187</v>
      </c>
      <c r="B22" s="424">
        <f>SUM(B23:B24)</f>
        <v>63504</v>
      </c>
    </row>
    <row r="23" ht="30" customHeight="1" spans="1:2">
      <c r="A23" s="425" t="s">
        <v>1188</v>
      </c>
      <c r="B23" s="426">
        <v>61630</v>
      </c>
    </row>
    <row r="24" ht="30" customHeight="1" spans="1:2">
      <c r="A24" s="425" t="s">
        <v>1189</v>
      </c>
      <c r="B24" s="426">
        <v>1874</v>
      </c>
    </row>
    <row r="25" ht="30" customHeight="1" spans="1:2">
      <c r="A25" s="423" t="s">
        <v>1190</v>
      </c>
      <c r="B25" s="427"/>
    </row>
    <row r="26" ht="30" customHeight="1" spans="1:2">
      <c r="A26" s="425" t="s">
        <v>1191</v>
      </c>
      <c r="B26" s="428">
        <v>0</v>
      </c>
    </row>
    <row r="27" ht="30" customHeight="1" spans="1:2">
      <c r="A27" s="423" t="s">
        <v>1192</v>
      </c>
      <c r="B27" s="427">
        <f>SUM(B28:B30)</f>
        <v>6075</v>
      </c>
    </row>
    <row r="28" ht="30" customHeight="1" spans="1:2">
      <c r="A28" s="425" t="s">
        <v>1193</v>
      </c>
      <c r="B28" s="429">
        <v>2415</v>
      </c>
    </row>
    <row r="29" ht="30" customHeight="1" spans="1:2">
      <c r="A29" s="425" t="s">
        <v>1194</v>
      </c>
      <c r="B29" s="429">
        <v>3660</v>
      </c>
    </row>
    <row r="30" ht="30" customHeight="1" spans="1:2">
      <c r="A30" s="425" t="s">
        <v>1195</v>
      </c>
      <c r="B30" s="429"/>
    </row>
    <row r="31" ht="30" customHeight="1" spans="1:2">
      <c r="A31" s="430" t="s">
        <v>1196</v>
      </c>
      <c r="B31" s="427">
        <f>SUM(B4,B9,B20,B22,B25,B27)</f>
        <v>101566</v>
      </c>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2"/>
  <sheetViews>
    <sheetView showGridLines="0" showZeros="0" view="pageBreakPreview" zoomScale="85" zoomScaleNormal="100" workbookViewId="0">
      <selection activeCell="B9" sqref="B9"/>
    </sheetView>
  </sheetViews>
  <sheetFormatPr defaultColWidth="9" defaultRowHeight="13.5" outlineLevelCol="4"/>
  <cols>
    <col min="1" max="1" width="69.6333333333333" style="261" customWidth="1"/>
    <col min="2" max="2" width="45.6333333333333" customWidth="1"/>
    <col min="3" max="4" width="16.6333333333333" hidden="1" customWidth="1"/>
    <col min="5" max="5" width="9" hidden="1" customWidth="1"/>
  </cols>
  <sheetData>
    <row r="1" s="260" customFormat="1" ht="45" customHeight="1" spans="1:4">
      <c r="A1" s="408" t="s">
        <v>1197</v>
      </c>
      <c r="B1" s="408"/>
      <c r="C1" s="408"/>
      <c r="D1" s="408"/>
    </row>
    <row r="2" ht="20.1" customHeight="1" spans="1:4">
      <c r="A2" s="264"/>
      <c r="B2" s="399" t="s">
        <v>2</v>
      </c>
      <c r="C2" s="409"/>
      <c r="D2" s="409" t="s">
        <v>2</v>
      </c>
    </row>
    <row r="3" ht="45" customHeight="1" spans="1:5">
      <c r="A3" s="166" t="s">
        <v>1198</v>
      </c>
      <c r="B3" s="88" t="s">
        <v>6</v>
      </c>
      <c r="C3" s="410" t="s">
        <v>1199</v>
      </c>
      <c r="D3" s="88" t="s">
        <v>1200</v>
      </c>
      <c r="E3" s="411" t="s">
        <v>8</v>
      </c>
    </row>
    <row r="4" ht="36" customHeight="1" spans="1:5">
      <c r="A4" s="412" t="s">
        <v>1201</v>
      </c>
      <c r="B4" s="99"/>
      <c r="C4" s="413">
        <f>SUM(C5:C5)</f>
        <v>0</v>
      </c>
      <c r="D4" s="414">
        <f>SUM(D5:D5)</f>
        <v>0</v>
      </c>
      <c r="E4" s="273" t="str">
        <f>IF(A4&lt;&gt;"",IF(SUM(B4:D4)&lt;&gt;0,"是","否"),"是")</f>
        <v>否</v>
      </c>
    </row>
    <row r="5" ht="36" customHeight="1" spans="1:5">
      <c r="A5" s="415" t="s">
        <v>1202</v>
      </c>
      <c r="B5" s="100"/>
      <c r="C5" s="416"/>
      <c r="D5" s="417"/>
      <c r="E5" s="273" t="str">
        <f>IF(A5&lt;&gt;"",IF(SUM(B5:D5)&lt;&gt;0,"是","否"),"是")</f>
        <v>否</v>
      </c>
    </row>
    <row r="6" ht="36" customHeight="1" spans="1:5">
      <c r="A6" s="412" t="s">
        <v>1203</v>
      </c>
      <c r="B6" s="100"/>
      <c r="C6" s="416">
        <v>64164</v>
      </c>
      <c r="D6" s="417"/>
      <c r="E6" s="273" t="str">
        <f>IF(A6&lt;&gt;"",IF(SUM(B6:D6)&lt;&gt;0,"是","否"),"是")</f>
        <v>是</v>
      </c>
    </row>
    <row r="7" ht="36" customHeight="1" spans="1:5">
      <c r="A7" s="415" t="s">
        <v>1202</v>
      </c>
      <c r="B7" s="99"/>
      <c r="C7" s="416"/>
      <c r="D7" s="417"/>
      <c r="E7" s="273"/>
    </row>
    <row r="8" ht="36" customHeight="1" spans="1:5">
      <c r="A8" s="412" t="s">
        <v>1204</v>
      </c>
      <c r="B8" s="100"/>
      <c r="C8" s="416">
        <v>2293</v>
      </c>
      <c r="D8" s="417"/>
      <c r="E8" s="273" t="str">
        <f>IF(A8&lt;&gt;"",IF(SUM(B8:D8)&lt;&gt;0,"是","否"),"是")</f>
        <v>是</v>
      </c>
    </row>
    <row r="9" ht="36" customHeight="1" spans="1:5">
      <c r="A9" s="415" t="s">
        <v>1202</v>
      </c>
      <c r="B9" s="100"/>
      <c r="C9" s="416"/>
      <c r="D9" s="417"/>
      <c r="E9" s="273"/>
    </row>
    <row r="10" ht="36" customHeight="1" spans="1:5">
      <c r="A10" s="412" t="s">
        <v>1205</v>
      </c>
      <c r="B10" s="100"/>
      <c r="C10" s="416">
        <v>9600</v>
      </c>
      <c r="D10" s="417"/>
      <c r="E10" s="273" t="str">
        <f>IF(A10&lt;&gt;"",IF(SUM(B10:D10)&lt;&gt;0,"是","否"),"是")</f>
        <v>是</v>
      </c>
    </row>
    <row r="11" ht="36" customHeight="1" spans="1:5">
      <c r="A11" s="415" t="s">
        <v>1202</v>
      </c>
      <c r="B11" s="100"/>
      <c r="C11" s="416"/>
      <c r="D11" s="417"/>
      <c r="E11" s="273"/>
    </row>
    <row r="12" ht="36" customHeight="1" spans="1:5">
      <c r="A12" s="412" t="s">
        <v>1206</v>
      </c>
      <c r="B12" s="100"/>
      <c r="C12" s="416">
        <v>280</v>
      </c>
      <c r="D12" s="417"/>
      <c r="E12" s="273" t="str">
        <f>IF(A12&lt;&gt;"",IF(SUM(B12:D12)&lt;&gt;0,"是","否"),"是")</f>
        <v>是</v>
      </c>
    </row>
    <row r="13" ht="36" customHeight="1" spans="1:5">
      <c r="A13" s="415" t="s">
        <v>1202</v>
      </c>
      <c r="B13" s="100"/>
      <c r="C13" s="416"/>
      <c r="D13" s="417"/>
      <c r="E13" s="273"/>
    </row>
    <row r="14" ht="36" customHeight="1" spans="1:5">
      <c r="A14" s="412" t="s">
        <v>1207</v>
      </c>
      <c r="B14" s="100"/>
      <c r="C14" s="416">
        <v>83870</v>
      </c>
      <c r="D14" s="417"/>
      <c r="E14" s="273" t="str">
        <f>IF(A14&lt;&gt;"",IF(SUM(B14:D14)&lt;&gt;0,"是","否"),"是")</f>
        <v>是</v>
      </c>
    </row>
    <row r="15" ht="36" customHeight="1" spans="1:5">
      <c r="A15" s="415" t="s">
        <v>1202</v>
      </c>
      <c r="B15" s="100"/>
      <c r="C15" s="416"/>
      <c r="D15" s="417"/>
      <c r="E15" s="273"/>
    </row>
    <row r="16" ht="36" customHeight="1" spans="1:5">
      <c r="A16" s="412" t="s">
        <v>1208</v>
      </c>
      <c r="B16" s="100"/>
      <c r="C16" s="416">
        <v>413</v>
      </c>
      <c r="D16" s="417"/>
      <c r="E16" s="273" t="str">
        <f>IF(A16&lt;&gt;"",IF(SUM(B16:D16)&lt;&gt;0,"是","否"),"是")</f>
        <v>是</v>
      </c>
    </row>
    <row r="17" ht="36" customHeight="1" spans="1:5">
      <c r="A17" s="415" t="s">
        <v>1202</v>
      </c>
      <c r="B17" s="100"/>
      <c r="C17" s="416"/>
      <c r="D17" s="417"/>
      <c r="E17" s="273"/>
    </row>
    <row r="18" ht="36" customHeight="1" spans="1:5">
      <c r="A18" s="412" t="s">
        <v>1209</v>
      </c>
      <c r="B18" s="100"/>
      <c r="C18" s="416">
        <v>60</v>
      </c>
      <c r="D18" s="417"/>
      <c r="E18" s="273" t="str">
        <f>IF(A18&lt;&gt;"",IF(SUM(B18:D18)&lt;&gt;0,"是","否"),"是")</f>
        <v>是</v>
      </c>
    </row>
    <row r="19" ht="36" customHeight="1" spans="1:5">
      <c r="A19" s="415" t="s">
        <v>1202</v>
      </c>
      <c r="B19" s="100"/>
      <c r="C19" s="416"/>
      <c r="D19" s="417"/>
      <c r="E19" s="273"/>
    </row>
    <row r="20" ht="36" customHeight="1" spans="1:5">
      <c r="A20" s="412" t="s">
        <v>1210</v>
      </c>
      <c r="B20" s="100"/>
      <c r="C20" s="416">
        <v>4418</v>
      </c>
      <c r="D20" s="417"/>
      <c r="E20" s="273" t="str">
        <f>IF(A20&lt;&gt;"",IF(SUM(B20:D20)&lt;&gt;0,"是","否"),"是")</f>
        <v>是</v>
      </c>
    </row>
    <row r="21" ht="36" customHeight="1" spans="1:5">
      <c r="A21" s="415" t="s">
        <v>1202</v>
      </c>
      <c r="B21" s="100"/>
      <c r="C21" s="413"/>
      <c r="D21" s="414"/>
      <c r="E21" s="273"/>
    </row>
    <row r="22" ht="36" customHeight="1" spans="1:5">
      <c r="A22" s="412" t="s">
        <v>1211</v>
      </c>
      <c r="B22" s="100"/>
      <c r="C22" s="416"/>
      <c r="D22" s="417"/>
      <c r="E22" s="273" t="str">
        <f>IF(A22&lt;&gt;"",IF(SUM(B22:D22)&lt;&gt;0,"是","否"),"是")</f>
        <v>否</v>
      </c>
    </row>
    <row r="23" ht="36" customHeight="1" spans="1:5">
      <c r="A23" s="415" t="s">
        <v>1202</v>
      </c>
      <c r="B23" s="100"/>
      <c r="C23" s="416"/>
      <c r="D23" s="417"/>
      <c r="E23" s="273"/>
    </row>
    <row r="24" ht="36" customHeight="1" spans="1:5">
      <c r="A24" s="412" t="s">
        <v>1212</v>
      </c>
      <c r="B24" s="100"/>
      <c r="C24" s="416"/>
      <c r="D24" s="417"/>
      <c r="E24" s="273" t="str">
        <f>IF(A24&lt;&gt;"",IF(SUM(B24:D24)&lt;&gt;0,"是","否"),"是")</f>
        <v>否</v>
      </c>
    </row>
    <row r="25" ht="36" customHeight="1" spans="1:5">
      <c r="A25" s="415" t="s">
        <v>1202</v>
      </c>
      <c r="B25" s="100"/>
      <c r="C25" s="416"/>
      <c r="D25" s="417"/>
      <c r="E25" s="273"/>
    </row>
    <row r="26" ht="36" customHeight="1" spans="1:5">
      <c r="A26" s="412" t="s">
        <v>1213</v>
      </c>
      <c r="B26" s="100"/>
      <c r="C26" s="416"/>
      <c r="D26" s="417">
        <v>5000</v>
      </c>
      <c r="E26" s="273" t="str">
        <f>IF(A26&lt;&gt;"",IF(SUM(B26:D26)&lt;&gt;0,"是","否"),"是")</f>
        <v>是</v>
      </c>
    </row>
    <row r="27" ht="36" customHeight="1" spans="1:5">
      <c r="A27" s="415" t="s">
        <v>1202</v>
      </c>
      <c r="B27" s="100"/>
      <c r="C27" s="416"/>
      <c r="D27" s="417"/>
      <c r="E27" s="273"/>
    </row>
    <row r="28" ht="36" customHeight="1" spans="1:5">
      <c r="A28" s="412" t="s">
        <v>1214</v>
      </c>
      <c r="B28" s="100"/>
      <c r="C28" s="416">
        <v>3800</v>
      </c>
      <c r="D28" s="417"/>
      <c r="E28" s="273" t="str">
        <f>IF(A28&lt;&gt;"",IF(SUM(B28:D28)&lt;&gt;0,"是","否"),"是")</f>
        <v>是</v>
      </c>
    </row>
    <row r="29" ht="36" customHeight="1" spans="1:5">
      <c r="A29" s="415" t="s">
        <v>1202</v>
      </c>
      <c r="B29" s="100"/>
      <c r="C29" s="416"/>
      <c r="D29" s="417"/>
      <c r="E29" s="273"/>
    </row>
    <row r="30" ht="36" customHeight="1" spans="1:5">
      <c r="A30" s="412" t="s">
        <v>1215</v>
      </c>
      <c r="B30" s="100"/>
      <c r="C30" s="416">
        <v>1257</v>
      </c>
      <c r="D30" s="417"/>
      <c r="E30" s="273" t="str">
        <f>IF(A30&lt;&gt;"",IF(SUM(B30:D30)&lt;&gt;0,"是","否"),"是")</f>
        <v>是</v>
      </c>
    </row>
    <row r="31" ht="36" customHeight="1" spans="1:5">
      <c r="A31" s="415" t="s">
        <v>1202</v>
      </c>
      <c r="B31" s="100"/>
      <c r="C31" s="416"/>
      <c r="D31" s="417"/>
      <c r="E31" s="273"/>
    </row>
    <row r="32" ht="36" customHeight="1" spans="1:5">
      <c r="A32" s="412" t="s">
        <v>1216</v>
      </c>
      <c r="B32" s="100"/>
      <c r="C32" s="416">
        <v>2163</v>
      </c>
      <c r="D32" s="417"/>
      <c r="E32" s="273" t="str">
        <f>IF(A32&lt;&gt;"",IF(SUM(B32:D32)&lt;&gt;0,"是","否"),"是")</f>
        <v>是</v>
      </c>
    </row>
    <row r="33" ht="36" customHeight="1" spans="1:5">
      <c r="A33" s="415" t="s">
        <v>1202</v>
      </c>
      <c r="B33" s="100"/>
      <c r="C33" s="416"/>
      <c r="D33" s="417"/>
      <c r="E33" s="273"/>
    </row>
    <row r="34" ht="36" customHeight="1" spans="1:5">
      <c r="A34" s="412" t="s">
        <v>1217</v>
      </c>
      <c r="B34" s="100"/>
      <c r="E34" s="273" t="str">
        <f>IF(A34&lt;&gt;"",IF(SUM(B34:D34)&lt;&gt;0,"是","否"),"是")</f>
        <v>否</v>
      </c>
    </row>
    <row r="35" ht="36" customHeight="1" spans="1:5">
      <c r="A35" s="415" t="s">
        <v>1202</v>
      </c>
      <c r="B35" s="100"/>
      <c r="E35" s="273"/>
    </row>
    <row r="36" ht="36" customHeight="1" spans="1:5">
      <c r="A36" s="412" t="s">
        <v>1218</v>
      </c>
      <c r="B36" s="100"/>
      <c r="E36" s="273" t="str">
        <f>IF(A36&lt;&gt;"",IF(SUM(B36:D36)&lt;&gt;0,"是","否"),"是")</f>
        <v>否</v>
      </c>
    </row>
    <row r="37" ht="36" customHeight="1" spans="1:5">
      <c r="A37" s="415" t="s">
        <v>1202</v>
      </c>
      <c r="B37" s="100"/>
      <c r="E37" s="273"/>
    </row>
    <row r="38" ht="36" customHeight="1" spans="1:5">
      <c r="A38" s="412" t="s">
        <v>1219</v>
      </c>
      <c r="B38" s="100"/>
      <c r="E38" s="273" t="str">
        <f>IF(A38&lt;&gt;"",IF(SUM(B38:D38)&lt;&gt;0,"是","否"),"是")</f>
        <v>否</v>
      </c>
    </row>
    <row r="39" ht="36" customHeight="1" spans="1:5">
      <c r="A39" s="415" t="s">
        <v>1202</v>
      </c>
      <c r="B39" s="100"/>
      <c r="E39" s="273"/>
    </row>
    <row r="40" ht="36" customHeight="1" spans="1:5">
      <c r="A40" s="412" t="s">
        <v>1220</v>
      </c>
      <c r="B40" s="100"/>
      <c r="E40" s="273" t="str">
        <f>IF(A40&lt;&gt;"",IF(SUM(B40:D40)&lt;&gt;0,"是","否"),"是")</f>
        <v>否</v>
      </c>
    </row>
    <row r="41" ht="36" customHeight="1" spans="1:5">
      <c r="A41" s="415" t="s">
        <v>1202</v>
      </c>
      <c r="B41" s="100"/>
      <c r="E41" s="273"/>
    </row>
    <row r="42" ht="36" customHeight="1" spans="1:5">
      <c r="A42" s="418" t="s">
        <v>1221</v>
      </c>
      <c r="B42" s="100"/>
      <c r="E42" s="273" t="str">
        <f>IF(A42&lt;&gt;"",IF(SUM(B42:D42)&lt;&gt;0,"是","否"),"是")</f>
        <v>否</v>
      </c>
    </row>
  </sheetData>
  <autoFilter xmlns:etc="http://www.wps.cn/officeDocument/2017/etCustomData" ref="A3:E42"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15"/>
  <sheetViews>
    <sheetView showGridLines="0" showZeros="0" view="pageBreakPreview" zoomScaleNormal="85" workbookViewId="0">
      <selection activeCell="K2" sqref="K2"/>
    </sheetView>
  </sheetViews>
  <sheetFormatPr defaultColWidth="9" defaultRowHeight="14.25" outlineLevelCol="5"/>
  <cols>
    <col min="1" max="1" width="43.6333333333333" style="152" customWidth="1"/>
    <col min="2" max="2" width="20.6333333333333" style="154" customWidth="1"/>
    <col min="3" max="3" width="20.6333333333333" style="152" customWidth="1"/>
    <col min="4" max="4" width="20" style="332" customWidth="1"/>
    <col min="5" max="5" width="12.6333333333333" style="152"/>
    <col min="6" max="16377" width="9" style="152"/>
    <col min="16378" max="16379" width="35.6333333333333" style="152"/>
    <col min="16380" max="16384" width="9" style="152"/>
  </cols>
  <sheetData>
    <row r="1" ht="45" customHeight="1" spans="1:4">
      <c r="A1" s="157" t="s">
        <v>1222</v>
      </c>
      <c r="B1" s="157"/>
      <c r="C1" s="157"/>
      <c r="D1" s="157"/>
    </row>
    <row r="2" ht="20.1" customHeight="1" spans="1:4">
      <c r="A2" s="158"/>
      <c r="B2" s="158"/>
      <c r="C2" s="398"/>
      <c r="D2" s="399" t="s">
        <v>2</v>
      </c>
    </row>
    <row r="3" s="153" customFormat="1" ht="45" customHeight="1" spans="1:4">
      <c r="A3" s="160" t="s">
        <v>1223</v>
      </c>
      <c r="B3" s="160" t="s">
        <v>1221</v>
      </c>
      <c r="C3" s="400" t="s">
        <v>1224</v>
      </c>
      <c r="D3" s="400" t="s">
        <v>1225</v>
      </c>
    </row>
    <row r="4" ht="36" customHeight="1" spans="1:4">
      <c r="A4" s="401" t="s">
        <v>1226</v>
      </c>
      <c r="B4" s="402"/>
      <c r="C4" s="402"/>
      <c r="D4" s="402"/>
    </row>
    <row r="5" ht="36" customHeight="1" spans="1:6">
      <c r="A5" s="403" t="s">
        <v>1227</v>
      </c>
      <c r="B5" s="162">
        <f t="shared" ref="B5:B10" si="0">C5+D5</f>
        <v>0</v>
      </c>
      <c r="C5" s="162"/>
      <c r="D5" s="185"/>
      <c r="F5" s="152" t="s">
        <v>1228</v>
      </c>
    </row>
    <row r="6" ht="36" customHeight="1" spans="1:4">
      <c r="A6" s="403" t="s">
        <v>1229</v>
      </c>
      <c r="B6" s="162">
        <f t="shared" si="0"/>
        <v>0</v>
      </c>
      <c r="C6" s="162"/>
      <c r="D6" s="185"/>
    </row>
    <row r="7" ht="36" customHeight="1" spans="1:4">
      <c r="A7" s="403" t="s">
        <v>1230</v>
      </c>
      <c r="B7" s="162">
        <f t="shared" si="0"/>
        <v>0</v>
      </c>
      <c r="C7" s="162"/>
      <c r="D7" s="185"/>
    </row>
    <row r="8" ht="36" customHeight="1" spans="1:4">
      <c r="A8" s="403" t="s">
        <v>1231</v>
      </c>
      <c r="B8" s="162">
        <f t="shared" si="0"/>
        <v>0</v>
      </c>
      <c r="C8" s="162"/>
      <c r="D8" s="185"/>
    </row>
    <row r="9" ht="36" customHeight="1" spans="1:4">
      <c r="A9" s="403" t="s">
        <v>1232</v>
      </c>
      <c r="B9" s="162">
        <f t="shared" si="0"/>
        <v>0</v>
      </c>
      <c r="C9" s="162"/>
      <c r="D9" s="185"/>
    </row>
    <row r="10" ht="36" customHeight="1" spans="1:4">
      <c r="A10" s="401" t="s">
        <v>1233</v>
      </c>
      <c r="B10" s="402">
        <f t="shared" si="0"/>
        <v>0</v>
      </c>
      <c r="C10" s="402"/>
      <c r="D10" s="402"/>
    </row>
    <row r="11" ht="20" customHeight="1" spans="1:4">
      <c r="A11" s="152" t="s">
        <v>1234</v>
      </c>
      <c r="B11" s="404"/>
      <c r="C11" s="405"/>
      <c r="D11" s="406"/>
    </row>
    <row r="12" spans="2:4">
      <c r="B12" s="404"/>
      <c r="C12" s="405"/>
      <c r="D12" s="406"/>
    </row>
    <row r="13" spans="3:3">
      <c r="C13" s="407"/>
    </row>
    <row r="14" spans="3:3">
      <c r="C14" s="407"/>
    </row>
    <row r="15" spans="3:3">
      <c r="C15" s="407"/>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4">
    <cfRule type="cellIs" dxfId="0" priority="2" stopIfTrue="1" operator="lessThanOrEqual">
      <formula>-1</formula>
    </cfRule>
  </conditionalFormatting>
  <conditionalFormatting sqref="B5:B10 C5:C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G11" sqref="G11"/>
    </sheetView>
  </sheetViews>
  <sheetFormatPr defaultColWidth="9" defaultRowHeight="13.5" outlineLevelCol="4"/>
  <cols>
    <col min="1" max="1" width="37.75" style="358" customWidth="1"/>
    <col min="2" max="2" width="22" style="358" customWidth="1"/>
    <col min="3" max="4" width="23.8833333333333" style="358" customWidth="1"/>
    <col min="5" max="5" width="24.5" style="358" customWidth="1"/>
    <col min="6" max="248" width="9" style="358"/>
    <col min="249" max="16384" width="9" style="1"/>
  </cols>
  <sheetData>
    <row r="1" s="358" customFormat="1" ht="40.5" customHeight="1" spans="1:5">
      <c r="A1" s="360" t="s">
        <v>1235</v>
      </c>
      <c r="B1" s="360"/>
      <c r="C1" s="360"/>
      <c r="D1" s="360"/>
      <c r="E1" s="360"/>
    </row>
    <row r="2" s="358" customFormat="1" ht="17" customHeight="1" spans="1:5">
      <c r="A2" s="382"/>
      <c r="B2" s="382"/>
      <c r="C2" s="382"/>
      <c r="D2" s="383"/>
      <c r="E2" s="384" t="s">
        <v>2</v>
      </c>
    </row>
    <row r="3" s="1" customFormat="1" ht="24.95" customHeight="1" spans="1:5">
      <c r="A3" s="385" t="s">
        <v>4</v>
      </c>
      <c r="B3" s="385" t="s">
        <v>131</v>
      </c>
      <c r="C3" s="385" t="s">
        <v>6</v>
      </c>
      <c r="D3" s="386" t="s">
        <v>1236</v>
      </c>
      <c r="E3" s="387"/>
    </row>
    <row r="4" s="1" customFormat="1" ht="24.95" customHeight="1" spans="1:5">
      <c r="A4" s="388"/>
      <c r="B4" s="388"/>
      <c r="C4" s="388"/>
      <c r="D4" s="160" t="s">
        <v>1237</v>
      </c>
      <c r="E4" s="160" t="s">
        <v>1238</v>
      </c>
    </row>
    <row r="5" s="358" customFormat="1" ht="35" customHeight="1" spans="1:5">
      <c r="A5" s="389" t="s">
        <v>1221</v>
      </c>
      <c r="B5" s="390">
        <f>SUM(B6:B8)</f>
        <v>446.18</v>
      </c>
      <c r="C5" s="390">
        <f>SUM(C6:C8)</f>
        <v>442.42</v>
      </c>
      <c r="D5" s="391">
        <f t="shared" ref="D5:D10" si="0">C5-B5</f>
        <v>-3.76</v>
      </c>
      <c r="E5" s="392">
        <f>D5/B5</f>
        <v>-0.0084</v>
      </c>
    </row>
    <row r="6" s="358" customFormat="1" ht="35" customHeight="1" spans="1:5">
      <c r="A6" s="142" t="s">
        <v>1239</v>
      </c>
      <c r="B6" s="390">
        <v>0</v>
      </c>
      <c r="C6" s="390">
        <v>0</v>
      </c>
      <c r="D6" s="391">
        <f t="shared" si="0"/>
        <v>0</v>
      </c>
      <c r="E6" s="392">
        <v>0</v>
      </c>
    </row>
    <row r="7" s="358" customFormat="1" ht="35" customHeight="1" spans="1:5">
      <c r="A7" s="142" t="s">
        <v>1240</v>
      </c>
      <c r="B7" s="390">
        <v>194.48</v>
      </c>
      <c r="C7" s="390">
        <v>153.12</v>
      </c>
      <c r="D7" s="391">
        <f t="shared" si="0"/>
        <v>-41.36</v>
      </c>
      <c r="E7" s="392">
        <f>D7/B7</f>
        <v>-0.2127</v>
      </c>
    </row>
    <row r="8" s="358" customFormat="1" ht="35" customHeight="1" spans="1:5">
      <c r="A8" s="142" t="s">
        <v>1241</v>
      </c>
      <c r="B8" s="390">
        <f>SUM(B9:B10)</f>
        <v>251.7</v>
      </c>
      <c r="C8" s="390">
        <f>SUM(C9:C10)</f>
        <v>289.3</v>
      </c>
      <c r="D8" s="391">
        <f t="shared" si="0"/>
        <v>37.6</v>
      </c>
      <c r="E8" s="392">
        <f>D8/B8</f>
        <v>0.1494</v>
      </c>
    </row>
    <row r="9" s="358" customFormat="1" ht="35" customHeight="1" spans="1:5">
      <c r="A9" s="146" t="s">
        <v>1242</v>
      </c>
      <c r="B9" s="393">
        <v>60</v>
      </c>
      <c r="C9" s="394">
        <v>100</v>
      </c>
      <c r="D9" s="395">
        <f t="shared" si="0"/>
        <v>40</v>
      </c>
      <c r="E9" s="396">
        <f>D9/B9</f>
        <v>0.6667</v>
      </c>
    </row>
    <row r="10" s="358" customFormat="1" ht="35" customHeight="1" spans="1:5">
      <c r="A10" s="146" t="s">
        <v>1243</v>
      </c>
      <c r="B10" s="393">
        <v>191.7</v>
      </c>
      <c r="C10" s="394">
        <v>189.3</v>
      </c>
      <c r="D10" s="395">
        <f t="shared" si="0"/>
        <v>-2.4</v>
      </c>
      <c r="E10" s="396">
        <f>D10/B10</f>
        <v>-0.0125</v>
      </c>
    </row>
    <row r="11" s="358" customFormat="1" ht="160" customHeight="1" spans="1:5">
      <c r="A11" s="397" t="s">
        <v>1244</v>
      </c>
      <c r="B11" s="397"/>
      <c r="C11" s="397"/>
      <c r="D11" s="397"/>
      <c r="E11" s="397"/>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1"/>
  <sheetViews>
    <sheetView showGridLines="0" showZeros="0" view="pageBreakPreview" zoomScale="85" zoomScaleNormal="115" topLeftCell="B29" workbookViewId="0">
      <selection activeCell="K2" sqref="K2"/>
    </sheetView>
  </sheetViews>
  <sheetFormatPr defaultColWidth="9" defaultRowHeight="14.25" outlineLevelCol="5"/>
  <cols>
    <col min="1" max="1" width="20.6333333333333" style="152" hidden="1" customWidth="1"/>
    <col min="2" max="2" width="50.75" style="152" customWidth="1"/>
    <col min="3" max="4" width="20.6333333333333" style="152" customWidth="1"/>
    <col min="5" max="5" width="20.6333333333333" style="332" customWidth="1"/>
    <col min="6" max="6" width="3.75" style="152" hidden="1" customWidth="1"/>
    <col min="7" max="16357" width="9" style="152"/>
    <col min="16358" max="16358" width="45.6333333333333" style="152"/>
    <col min="16359" max="16384" width="9" style="152"/>
  </cols>
  <sheetData>
    <row r="1" s="358" customFormat="1" ht="40.5" customHeight="1" spans="1:5">
      <c r="A1" s="360" t="s">
        <v>1245</v>
      </c>
      <c r="B1" s="360"/>
      <c r="C1" s="360"/>
      <c r="D1" s="360"/>
      <c r="E1" s="360"/>
    </row>
    <row r="2" s="330" customFormat="1" ht="20.1" customHeight="1" spans="1:6">
      <c r="A2" s="333"/>
      <c r="B2" s="334"/>
      <c r="C2" s="335"/>
      <c r="D2" s="334"/>
      <c r="E2" s="336" t="s">
        <v>2</v>
      </c>
      <c r="F2" s="333"/>
    </row>
    <row r="3" s="331" customFormat="1" ht="45" customHeight="1" spans="1:6">
      <c r="A3" s="337" t="s">
        <v>3</v>
      </c>
      <c r="B3" s="338" t="s">
        <v>4</v>
      </c>
      <c r="C3" s="172" t="s">
        <v>5</v>
      </c>
      <c r="D3" s="172" t="s">
        <v>6</v>
      </c>
      <c r="E3" s="172" t="s">
        <v>7</v>
      </c>
      <c r="F3" s="339" t="s">
        <v>8</v>
      </c>
    </row>
    <row r="4" s="331" customFormat="1" ht="36" customHeight="1" spans="1:6">
      <c r="A4" s="303" t="s">
        <v>1246</v>
      </c>
      <c r="B4" s="298" t="s">
        <v>1247</v>
      </c>
      <c r="C4" s="340"/>
      <c r="D4" s="340"/>
      <c r="E4" s="311">
        <f t="shared" ref="E4:E11" si="0">IF(C4&lt;0,"",IFERROR(D4/C4-1,0))</f>
        <v>0</v>
      </c>
      <c r="F4" s="341" t="str">
        <f t="shared" ref="F4:F37" si="1">IF(LEN(A4)=7,"是",IF(B4&lt;&gt;"",IF(SUM(C4:D4)&lt;&gt;0,"是","否"),"是"))</f>
        <v>是</v>
      </c>
    </row>
    <row r="5" ht="36" customHeight="1" spans="1:6">
      <c r="A5" s="303" t="s">
        <v>1248</v>
      </c>
      <c r="B5" s="298" t="s">
        <v>1249</v>
      </c>
      <c r="C5" s="340"/>
      <c r="D5" s="340"/>
      <c r="E5" s="311">
        <f t="shared" si="0"/>
        <v>0</v>
      </c>
      <c r="F5" s="341" t="str">
        <f t="shared" si="1"/>
        <v>是</v>
      </c>
    </row>
    <row r="6" ht="36" customHeight="1" spans="1:6">
      <c r="A6" s="303" t="s">
        <v>1250</v>
      </c>
      <c r="B6" s="298" t="s">
        <v>1251</v>
      </c>
      <c r="C6" s="340"/>
      <c r="D6" s="340"/>
      <c r="E6" s="311">
        <f t="shared" si="0"/>
        <v>0</v>
      </c>
      <c r="F6" s="341" t="str">
        <f t="shared" si="1"/>
        <v>是</v>
      </c>
    </row>
    <row r="7" ht="36" customHeight="1" spans="1:6">
      <c r="A7" s="303" t="s">
        <v>1252</v>
      </c>
      <c r="B7" s="298" t="s">
        <v>1253</v>
      </c>
      <c r="C7" s="340"/>
      <c r="D7" s="340"/>
      <c r="E7" s="311">
        <f t="shared" si="0"/>
        <v>0</v>
      </c>
      <c r="F7" s="341" t="str">
        <f t="shared" si="1"/>
        <v>是</v>
      </c>
    </row>
    <row r="8" ht="36" customHeight="1" spans="1:6">
      <c r="A8" s="303" t="s">
        <v>1254</v>
      </c>
      <c r="B8" s="298" t="s">
        <v>1255</v>
      </c>
      <c r="C8" s="340"/>
      <c r="D8" s="340"/>
      <c r="E8" s="311">
        <f t="shared" si="0"/>
        <v>0</v>
      </c>
      <c r="F8" s="341" t="str">
        <f t="shared" si="1"/>
        <v>是</v>
      </c>
    </row>
    <row r="9" ht="36" customHeight="1" spans="1:6">
      <c r="A9" s="303" t="s">
        <v>1256</v>
      </c>
      <c r="B9" s="298" t="s">
        <v>1257</v>
      </c>
      <c r="C9" s="340"/>
      <c r="D9" s="340"/>
      <c r="E9" s="311">
        <f t="shared" si="0"/>
        <v>0</v>
      </c>
      <c r="F9" s="341" t="str">
        <f t="shared" si="1"/>
        <v>是</v>
      </c>
    </row>
    <row r="10" ht="36" customHeight="1" spans="1:6">
      <c r="A10" s="303" t="s">
        <v>1258</v>
      </c>
      <c r="B10" s="298" t="s">
        <v>1259</v>
      </c>
      <c r="C10" s="340">
        <f>SUM(C11:C15)</f>
        <v>36639</v>
      </c>
      <c r="D10" s="340">
        <f>SUM(D11:D15)</f>
        <v>27284</v>
      </c>
      <c r="E10" s="311">
        <f t="shared" si="0"/>
        <v>-0.255</v>
      </c>
      <c r="F10" s="341" t="str">
        <f t="shared" si="1"/>
        <v>是</v>
      </c>
    </row>
    <row r="11" ht="36" customHeight="1" spans="1:6">
      <c r="A11" s="303" t="s">
        <v>1260</v>
      </c>
      <c r="B11" s="302" t="s">
        <v>1261</v>
      </c>
      <c r="C11" s="344">
        <v>14204</v>
      </c>
      <c r="D11" s="376">
        <v>22097</v>
      </c>
      <c r="E11" s="306">
        <f t="shared" si="0"/>
        <v>0.556</v>
      </c>
      <c r="F11" s="341" t="str">
        <f t="shared" si="1"/>
        <v>是</v>
      </c>
    </row>
    <row r="12" ht="36" customHeight="1" spans="1:6">
      <c r="A12" s="303" t="s">
        <v>1262</v>
      </c>
      <c r="B12" s="302" t="s">
        <v>1263</v>
      </c>
      <c r="C12" s="344">
        <v>3191</v>
      </c>
      <c r="D12" s="376"/>
      <c r="E12" s="306">
        <f t="shared" ref="E12:E38" si="2">IF(C12&lt;0,"",IFERROR(D12/C12-1,0))</f>
        <v>-1</v>
      </c>
      <c r="F12" s="341" t="str">
        <f t="shared" si="1"/>
        <v>是</v>
      </c>
    </row>
    <row r="13" ht="36" customHeight="1" spans="1:6">
      <c r="A13" s="303" t="s">
        <v>1264</v>
      </c>
      <c r="B13" s="302" t="s">
        <v>1265</v>
      </c>
      <c r="C13" s="344">
        <v>19291</v>
      </c>
      <c r="D13" s="376">
        <v>5187</v>
      </c>
      <c r="E13" s="306">
        <f t="shared" si="2"/>
        <v>-0.731</v>
      </c>
      <c r="F13" s="341" t="str">
        <f t="shared" si="1"/>
        <v>是</v>
      </c>
    </row>
    <row r="14" ht="36" customHeight="1" spans="1:6">
      <c r="A14" s="303" t="s">
        <v>1266</v>
      </c>
      <c r="B14" s="302" t="s">
        <v>1267</v>
      </c>
      <c r="C14" s="344">
        <v>-47</v>
      </c>
      <c r="D14" s="344"/>
      <c r="E14" s="306" t="str">
        <f t="shared" si="2"/>
        <v/>
      </c>
      <c r="F14" s="341" t="str">
        <f t="shared" si="1"/>
        <v>是</v>
      </c>
    </row>
    <row r="15" ht="36" customHeight="1" spans="1:6">
      <c r="A15" s="303" t="s">
        <v>1268</v>
      </c>
      <c r="B15" s="302" t="s">
        <v>1269</v>
      </c>
      <c r="C15" s="344"/>
      <c r="D15" s="344"/>
      <c r="E15" s="306">
        <f t="shared" si="2"/>
        <v>0</v>
      </c>
      <c r="F15" s="341" t="str">
        <f t="shared" si="1"/>
        <v>否</v>
      </c>
    </row>
    <row r="16" ht="36" customHeight="1" spans="1:6">
      <c r="A16" s="345" t="s">
        <v>1270</v>
      </c>
      <c r="B16" s="161" t="s">
        <v>1271</v>
      </c>
      <c r="C16" s="340"/>
      <c r="D16" s="340"/>
      <c r="E16" s="311">
        <f t="shared" si="2"/>
        <v>0</v>
      </c>
      <c r="F16" s="341" t="str">
        <f t="shared" si="1"/>
        <v>是</v>
      </c>
    </row>
    <row r="17" ht="36" customHeight="1" spans="1:6">
      <c r="A17" s="345" t="s">
        <v>1272</v>
      </c>
      <c r="B17" s="161" t="s">
        <v>1273</v>
      </c>
      <c r="C17" s="340"/>
      <c r="D17" s="340"/>
      <c r="E17" s="311">
        <f t="shared" si="2"/>
        <v>0</v>
      </c>
      <c r="F17" s="341" t="str">
        <f t="shared" si="1"/>
        <v>是</v>
      </c>
    </row>
    <row r="18" ht="36" customHeight="1" spans="1:6">
      <c r="A18" s="345" t="s">
        <v>1274</v>
      </c>
      <c r="B18" s="180" t="s">
        <v>1275</v>
      </c>
      <c r="C18" s="344"/>
      <c r="D18" s="344"/>
      <c r="E18" s="306">
        <f t="shared" si="2"/>
        <v>0</v>
      </c>
      <c r="F18" s="341" t="str">
        <f t="shared" si="1"/>
        <v>否</v>
      </c>
    </row>
    <row r="19" ht="36" customHeight="1" spans="1:6">
      <c r="A19" s="345" t="s">
        <v>1276</v>
      </c>
      <c r="B19" s="180" t="s">
        <v>1277</v>
      </c>
      <c r="C19" s="344"/>
      <c r="D19" s="344"/>
      <c r="E19" s="306">
        <f t="shared" si="2"/>
        <v>0</v>
      </c>
      <c r="F19" s="341" t="str">
        <f t="shared" si="1"/>
        <v>否</v>
      </c>
    </row>
    <row r="20" ht="36" customHeight="1" spans="1:6">
      <c r="A20" s="345" t="s">
        <v>1278</v>
      </c>
      <c r="B20" s="161" t="s">
        <v>1279</v>
      </c>
      <c r="C20" s="340"/>
      <c r="D20" s="340"/>
      <c r="E20" s="311">
        <f t="shared" si="2"/>
        <v>0</v>
      </c>
      <c r="F20" s="341" t="str">
        <f t="shared" si="1"/>
        <v>是</v>
      </c>
    </row>
    <row r="21" ht="36" customHeight="1" spans="1:6">
      <c r="A21" s="345" t="s">
        <v>1280</v>
      </c>
      <c r="B21" s="161" t="s">
        <v>1281</v>
      </c>
      <c r="C21" s="340"/>
      <c r="D21" s="340"/>
      <c r="E21" s="311">
        <f t="shared" si="2"/>
        <v>0</v>
      </c>
      <c r="F21" s="341" t="str">
        <f t="shared" si="1"/>
        <v>是</v>
      </c>
    </row>
    <row r="22" ht="36" customHeight="1" spans="1:6">
      <c r="A22" s="345" t="s">
        <v>1282</v>
      </c>
      <c r="B22" s="161" t="s">
        <v>1283</v>
      </c>
      <c r="C22" s="340"/>
      <c r="D22" s="340"/>
      <c r="E22" s="311">
        <f t="shared" si="2"/>
        <v>0</v>
      </c>
      <c r="F22" s="341" t="str">
        <f t="shared" si="1"/>
        <v>是</v>
      </c>
    </row>
    <row r="23" ht="36" customHeight="1" spans="1:6">
      <c r="A23" s="303" t="s">
        <v>1284</v>
      </c>
      <c r="B23" s="298" t="s">
        <v>1285</v>
      </c>
      <c r="C23" s="340"/>
      <c r="D23" s="340"/>
      <c r="E23" s="311">
        <f t="shared" si="2"/>
        <v>0</v>
      </c>
      <c r="F23" s="341" t="str">
        <f t="shared" si="1"/>
        <v>是</v>
      </c>
    </row>
    <row r="24" ht="36" customHeight="1" spans="1:6">
      <c r="A24" s="303" t="s">
        <v>1286</v>
      </c>
      <c r="B24" s="298" t="s">
        <v>1287</v>
      </c>
      <c r="C24" s="340">
        <v>308</v>
      </c>
      <c r="D24" s="340">
        <v>400</v>
      </c>
      <c r="E24" s="311">
        <f t="shared" si="2"/>
        <v>0.299</v>
      </c>
      <c r="F24" s="341" t="str">
        <f t="shared" si="1"/>
        <v>是</v>
      </c>
    </row>
    <row r="25" ht="36" customHeight="1" spans="1:6">
      <c r="A25" s="303" t="s">
        <v>1288</v>
      </c>
      <c r="B25" s="298" t="s">
        <v>1289</v>
      </c>
      <c r="C25" s="340"/>
      <c r="D25" s="340"/>
      <c r="E25" s="311">
        <f t="shared" si="2"/>
        <v>0</v>
      </c>
      <c r="F25" s="341" t="str">
        <f t="shared" si="1"/>
        <v>是</v>
      </c>
    </row>
    <row r="26" ht="36" customHeight="1" spans="1:6">
      <c r="A26" s="303" t="s">
        <v>1290</v>
      </c>
      <c r="B26" s="298" t="s">
        <v>1291</v>
      </c>
      <c r="C26" s="340"/>
      <c r="D26" s="340"/>
      <c r="E26" s="311">
        <f t="shared" si="2"/>
        <v>0</v>
      </c>
      <c r="F26" s="341" t="str">
        <f t="shared" si="1"/>
        <v>是</v>
      </c>
    </row>
    <row r="27" ht="36" customHeight="1" spans="1:6">
      <c r="A27" s="303" t="s">
        <v>1292</v>
      </c>
      <c r="B27" s="298" t="s">
        <v>1293</v>
      </c>
      <c r="C27" s="340">
        <v>4828</v>
      </c>
      <c r="D27" s="340">
        <v>4806</v>
      </c>
      <c r="E27" s="311">
        <f t="shared" si="2"/>
        <v>-0.005</v>
      </c>
      <c r="F27" s="341" t="str">
        <f t="shared" si="1"/>
        <v>是</v>
      </c>
    </row>
    <row r="28" ht="36" customHeight="1" spans="1:6">
      <c r="A28" s="303"/>
      <c r="B28" s="302"/>
      <c r="C28" s="344"/>
      <c r="D28" s="344"/>
      <c r="E28" s="311">
        <f t="shared" si="2"/>
        <v>0</v>
      </c>
      <c r="F28" s="341" t="str">
        <f t="shared" si="1"/>
        <v>是</v>
      </c>
    </row>
    <row r="29" ht="36" customHeight="1" spans="1:6">
      <c r="A29" s="317"/>
      <c r="B29" s="318" t="s">
        <v>1294</v>
      </c>
      <c r="C29" s="340">
        <f>SUM(C4:C10,C16,C17,C20:C27)</f>
        <v>41775</v>
      </c>
      <c r="D29" s="340">
        <f>SUM(D4:D10,D16,D17,D20:D27)</f>
        <v>32490</v>
      </c>
      <c r="E29" s="311">
        <f t="shared" si="2"/>
        <v>-0.222</v>
      </c>
      <c r="F29" s="341" t="str">
        <f t="shared" si="1"/>
        <v>是</v>
      </c>
    </row>
    <row r="30" ht="36" customHeight="1" spans="1:6">
      <c r="A30" s="346">
        <v>105</v>
      </c>
      <c r="B30" s="347" t="s">
        <v>1295</v>
      </c>
      <c r="C30" s="365"/>
      <c r="D30" s="373"/>
      <c r="E30" s="311">
        <f t="shared" si="2"/>
        <v>0</v>
      </c>
      <c r="F30" s="341" t="str">
        <f t="shared" si="1"/>
        <v>否</v>
      </c>
    </row>
    <row r="31" ht="36" customHeight="1" spans="1:6">
      <c r="A31" s="377">
        <v>110</v>
      </c>
      <c r="B31" s="378" t="s">
        <v>61</v>
      </c>
      <c r="C31" s="365">
        <f>SUM(C32,C35,C36,C37)</f>
        <v>60496</v>
      </c>
      <c r="D31" s="365">
        <f>SUM(D32,D35,D36,D37)</f>
        <v>3144</v>
      </c>
      <c r="E31" s="311">
        <f t="shared" si="2"/>
        <v>-0.948</v>
      </c>
      <c r="F31" s="341" t="str">
        <f t="shared" si="1"/>
        <v>是</v>
      </c>
    </row>
    <row r="32" ht="36" customHeight="1" spans="1:6">
      <c r="A32" s="377">
        <v>11004</v>
      </c>
      <c r="B32" s="378" t="s">
        <v>1296</v>
      </c>
      <c r="C32" s="365">
        <f>SUM(C33:C34)</f>
        <v>2525</v>
      </c>
      <c r="D32" s="365">
        <f>SUM(D33:D34)</f>
        <v>1500</v>
      </c>
      <c r="E32" s="311">
        <f t="shared" si="2"/>
        <v>-0.406</v>
      </c>
      <c r="F32" s="341" t="str">
        <f t="shared" si="1"/>
        <v>是</v>
      </c>
    </row>
    <row r="33" ht="36" customHeight="1" spans="1:6">
      <c r="A33" s="379">
        <v>1100402</v>
      </c>
      <c r="B33" s="380" t="s">
        <v>1297</v>
      </c>
      <c r="C33" s="371">
        <v>2525</v>
      </c>
      <c r="D33" s="372">
        <v>1500</v>
      </c>
      <c r="E33" s="306">
        <f t="shared" si="2"/>
        <v>-0.406</v>
      </c>
      <c r="F33" s="341" t="str">
        <f t="shared" si="1"/>
        <v>是</v>
      </c>
    </row>
    <row r="34" ht="36" customHeight="1" spans="1:6">
      <c r="A34" s="379">
        <v>1100403</v>
      </c>
      <c r="B34" s="380" t="s">
        <v>1298</v>
      </c>
      <c r="C34" s="371"/>
      <c r="D34" s="372"/>
      <c r="E34" s="306">
        <f t="shared" si="2"/>
        <v>0</v>
      </c>
      <c r="F34" s="341" t="str">
        <f t="shared" si="1"/>
        <v>是</v>
      </c>
    </row>
    <row r="35" ht="36" customHeight="1" spans="1:6">
      <c r="A35" s="379">
        <v>11008</v>
      </c>
      <c r="B35" s="380" t="s">
        <v>64</v>
      </c>
      <c r="C35" s="371">
        <v>923</v>
      </c>
      <c r="D35" s="372">
        <v>501</v>
      </c>
      <c r="E35" s="306">
        <f t="shared" si="2"/>
        <v>-0.457</v>
      </c>
      <c r="F35" s="341" t="str">
        <f t="shared" si="1"/>
        <v>是</v>
      </c>
    </row>
    <row r="36" ht="36" customHeight="1" spans="1:6">
      <c r="A36" s="379">
        <v>11009</v>
      </c>
      <c r="B36" s="380" t="s">
        <v>65</v>
      </c>
      <c r="C36" s="371">
        <v>35248</v>
      </c>
      <c r="D36" s="372">
        <v>1143</v>
      </c>
      <c r="E36" s="306">
        <f t="shared" si="2"/>
        <v>-0.968</v>
      </c>
      <c r="F36" s="341" t="str">
        <f t="shared" si="1"/>
        <v>是</v>
      </c>
    </row>
    <row r="37" ht="36" customHeight="1" spans="1:6">
      <c r="A37" s="356"/>
      <c r="B37" s="380" t="s">
        <v>66</v>
      </c>
      <c r="C37" s="371">
        <v>21800</v>
      </c>
      <c r="D37" s="373"/>
      <c r="E37" s="306">
        <f t="shared" si="2"/>
        <v>-1</v>
      </c>
      <c r="F37" s="341"/>
    </row>
    <row r="38" ht="36" customHeight="1" spans="1:6">
      <c r="A38" s="356"/>
      <c r="B38" s="357" t="s">
        <v>69</v>
      </c>
      <c r="C38" s="365">
        <f>SUM(C29,C30,C31)</f>
        <v>102271</v>
      </c>
      <c r="D38" s="365">
        <f>SUM(D29,D30,D31)</f>
        <v>35634</v>
      </c>
      <c r="E38" s="311">
        <f t="shared" si="2"/>
        <v>-0.652</v>
      </c>
      <c r="F38" s="341" t="str">
        <f>IF(LEN(A38)=7,"是",IF(B38&lt;&gt;"",IF(SUM(C38:D38)&lt;&gt;0,"是","否"),"是"))</f>
        <v>是</v>
      </c>
    </row>
    <row r="39" spans="3:4">
      <c r="C39" s="381"/>
      <c r="D39" s="381"/>
    </row>
    <row r="41" spans="3:4">
      <c r="C41" s="381"/>
      <c r="D41" s="381"/>
    </row>
    <row r="43" spans="3:4">
      <c r="C43" s="381"/>
      <c r="D43" s="381"/>
    </row>
    <row r="44" spans="3:4">
      <c r="C44" s="381"/>
      <c r="D44" s="381"/>
    </row>
    <row r="46" spans="3:4">
      <c r="C46" s="381"/>
      <c r="D46" s="381"/>
    </row>
    <row r="47" spans="3:4">
      <c r="C47" s="381"/>
      <c r="D47" s="381"/>
    </row>
    <row r="48" spans="3:4">
      <c r="C48" s="381"/>
      <c r="D48" s="381"/>
    </row>
    <row r="49" spans="3:4">
      <c r="C49" s="381"/>
      <c r="D49" s="381"/>
    </row>
    <row r="51" spans="3:4">
      <c r="C51" s="381"/>
      <c r="D51" s="381"/>
    </row>
  </sheetData>
  <autoFilter xmlns:etc="http://www.wps.cn/officeDocument/2017/etCustomData" ref="A3:F38"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D286"/>
  <sheetViews>
    <sheetView showGridLines="0" showZeros="0" view="pageBreakPreview" zoomScale="85" zoomScaleNormal="115" workbookViewId="0">
      <pane ySplit="3" topLeftCell="A266" activePane="bottomLeft" state="frozen"/>
      <selection/>
      <selection pane="bottomLeft" activeCell="K2" sqref="K2"/>
    </sheetView>
  </sheetViews>
  <sheetFormatPr defaultColWidth="9" defaultRowHeight="14.25"/>
  <cols>
    <col min="1" max="1" width="16.6" style="285" customWidth="1"/>
    <col min="2" max="2" width="50.75" style="285" customWidth="1"/>
    <col min="3" max="4" width="20.6333333333333" style="285" customWidth="1"/>
    <col min="5" max="5" width="20.6333333333333" style="359" customWidth="1"/>
    <col min="6" max="6" width="3.75" style="287" customWidth="1"/>
    <col min="7" max="7" width="9" style="285" customWidth="1"/>
    <col min="8" max="16384" width="9" style="285"/>
  </cols>
  <sheetData>
    <row r="1" s="358" customFormat="1" ht="45" customHeight="1" spans="1:16384">
      <c r="A1" s="360"/>
      <c r="B1" s="286" t="s">
        <v>1299</v>
      </c>
      <c r="C1" s="286"/>
      <c r="D1" s="286"/>
      <c r="E1" s="286"/>
      <c r="XFC1" s="285"/>
      <c r="XFD1" s="285"/>
    </row>
    <row r="2" s="288" customFormat="1" ht="20.1" customHeight="1" spans="2:6">
      <c r="B2" s="289"/>
      <c r="C2" s="289"/>
      <c r="D2" s="289"/>
      <c r="E2" s="290" t="s">
        <v>2</v>
      </c>
      <c r="F2" s="291"/>
    </row>
    <row r="3" s="296" customFormat="1" ht="45" customHeight="1" spans="1:7">
      <c r="A3" s="292" t="s">
        <v>3</v>
      </c>
      <c r="B3" s="293" t="s">
        <v>4</v>
      </c>
      <c r="C3" s="294" t="s">
        <v>5</v>
      </c>
      <c r="D3" s="294" t="s">
        <v>6</v>
      </c>
      <c r="E3" s="294" t="s">
        <v>7</v>
      </c>
      <c r="F3" s="295" t="s">
        <v>8</v>
      </c>
      <c r="G3" s="296" t="s">
        <v>137</v>
      </c>
    </row>
    <row r="4" ht="38" customHeight="1" spans="1:7">
      <c r="A4" s="297" t="s">
        <v>82</v>
      </c>
      <c r="B4" s="298" t="s">
        <v>1300</v>
      </c>
      <c r="C4" s="340"/>
      <c r="D4" s="340"/>
      <c r="E4" s="311"/>
      <c r="F4" s="301" t="str">
        <f t="shared" ref="F4:F67" si="0">IF(LEN(A4)=3,"是",IF(B4&lt;&gt;"",IF(SUM(C4:D4)&lt;&gt;0,"是","否"),"是"))</f>
        <v>是</v>
      </c>
      <c r="G4" s="285" t="str">
        <f t="shared" ref="G4:G67" si="1">IF(LEN(A4)=3,"类",IF(LEN(A4)=5,"款","项"))</f>
        <v>类</v>
      </c>
    </row>
    <row r="5" ht="38" customHeight="1" spans="1:7">
      <c r="A5" s="303" t="s">
        <v>1301</v>
      </c>
      <c r="B5" s="302" t="s">
        <v>1302</v>
      </c>
      <c r="C5" s="344"/>
      <c r="D5" s="344"/>
      <c r="E5" s="306"/>
      <c r="F5" s="301" t="str">
        <f t="shared" si="0"/>
        <v>否</v>
      </c>
      <c r="G5" s="285" t="str">
        <f t="shared" si="1"/>
        <v>款</v>
      </c>
    </row>
    <row r="6" ht="38" customHeight="1" spans="1:7">
      <c r="A6" s="303" t="s">
        <v>1303</v>
      </c>
      <c r="B6" s="304" t="s">
        <v>1304</v>
      </c>
      <c r="C6" s="305"/>
      <c r="D6" s="305"/>
      <c r="E6" s="306" t="str">
        <f t="shared" ref="E4:E67" si="2">IF(C6&gt;0,D6/C6-1,IF(C6&lt;0,-(D6/C6-1),""))</f>
        <v/>
      </c>
      <c r="F6" s="301" t="str">
        <f t="shared" si="0"/>
        <v>否</v>
      </c>
      <c r="G6" s="285" t="str">
        <f t="shared" si="1"/>
        <v>项</v>
      </c>
    </row>
    <row r="7" ht="38" customHeight="1" spans="1:7">
      <c r="A7" s="303" t="s">
        <v>1305</v>
      </c>
      <c r="B7" s="304" t="s">
        <v>1306</v>
      </c>
      <c r="C7" s="305"/>
      <c r="D7" s="305"/>
      <c r="E7" s="306" t="str">
        <f t="shared" si="2"/>
        <v/>
      </c>
      <c r="F7" s="301" t="str">
        <f t="shared" si="0"/>
        <v>否</v>
      </c>
      <c r="G7" s="285" t="str">
        <f t="shared" si="1"/>
        <v>项</v>
      </c>
    </row>
    <row r="8" ht="38" customHeight="1" spans="1:7">
      <c r="A8" s="303" t="s">
        <v>1307</v>
      </c>
      <c r="B8" s="304" t="s">
        <v>1308</v>
      </c>
      <c r="C8" s="305"/>
      <c r="D8" s="305"/>
      <c r="E8" s="306" t="str">
        <f t="shared" si="2"/>
        <v/>
      </c>
      <c r="F8" s="301" t="str">
        <f t="shared" si="0"/>
        <v>否</v>
      </c>
      <c r="G8" s="285" t="str">
        <f t="shared" si="1"/>
        <v>项</v>
      </c>
    </row>
    <row r="9" s="278" customFormat="1" ht="38" customHeight="1" spans="1:7">
      <c r="A9" s="303" t="s">
        <v>1309</v>
      </c>
      <c r="B9" s="304" t="s">
        <v>1310</v>
      </c>
      <c r="C9" s="305"/>
      <c r="D9" s="305"/>
      <c r="E9" s="306" t="str">
        <f t="shared" si="2"/>
        <v/>
      </c>
      <c r="F9" s="301" t="str">
        <f t="shared" si="0"/>
        <v>否</v>
      </c>
      <c r="G9" s="285" t="str">
        <f t="shared" si="1"/>
        <v>项</v>
      </c>
    </row>
    <row r="10" ht="38" customHeight="1" spans="1:7">
      <c r="A10" s="303" t="s">
        <v>1311</v>
      </c>
      <c r="B10" s="304" t="s">
        <v>1312</v>
      </c>
      <c r="C10" s="305"/>
      <c r="D10" s="305"/>
      <c r="E10" s="306" t="str">
        <f t="shared" si="2"/>
        <v/>
      </c>
      <c r="F10" s="301" t="str">
        <f t="shared" si="0"/>
        <v>否</v>
      </c>
      <c r="G10" s="285" t="str">
        <f t="shared" si="1"/>
        <v>项</v>
      </c>
    </row>
    <row r="11" ht="38" customHeight="1" spans="1:7">
      <c r="A11" s="303" t="s">
        <v>1313</v>
      </c>
      <c r="B11" s="302" t="s">
        <v>1314</v>
      </c>
      <c r="C11" s="344"/>
      <c r="D11" s="344"/>
      <c r="E11" s="306"/>
      <c r="F11" s="301" t="str">
        <f t="shared" si="0"/>
        <v>否</v>
      </c>
      <c r="G11" s="285" t="str">
        <f t="shared" si="1"/>
        <v>款</v>
      </c>
    </row>
    <row r="12" s="278" customFormat="1" ht="38" customHeight="1" spans="1:7">
      <c r="A12" s="303" t="s">
        <v>1315</v>
      </c>
      <c r="B12" s="304" t="s">
        <v>1316</v>
      </c>
      <c r="C12" s="305"/>
      <c r="D12" s="305"/>
      <c r="E12" s="306" t="str">
        <f t="shared" si="2"/>
        <v/>
      </c>
      <c r="F12" s="301" t="str">
        <f t="shared" si="0"/>
        <v>否</v>
      </c>
      <c r="G12" s="285" t="str">
        <f t="shared" si="1"/>
        <v>项</v>
      </c>
    </row>
    <row r="13" ht="38" customHeight="1" spans="1:7">
      <c r="A13" s="303" t="s">
        <v>1317</v>
      </c>
      <c r="B13" s="304" t="s">
        <v>1318</v>
      </c>
      <c r="C13" s="305"/>
      <c r="D13" s="305"/>
      <c r="E13" s="306" t="str">
        <f t="shared" si="2"/>
        <v/>
      </c>
      <c r="F13" s="301" t="str">
        <f t="shared" si="0"/>
        <v>否</v>
      </c>
      <c r="G13" s="285" t="str">
        <f t="shared" si="1"/>
        <v>项</v>
      </c>
    </row>
    <row r="14" s="278" customFormat="1" ht="38" customHeight="1" spans="1:7">
      <c r="A14" s="303" t="s">
        <v>1319</v>
      </c>
      <c r="B14" s="304" t="s">
        <v>1320</v>
      </c>
      <c r="C14" s="305"/>
      <c r="D14" s="305"/>
      <c r="E14" s="306" t="str">
        <f t="shared" si="2"/>
        <v/>
      </c>
      <c r="F14" s="301" t="str">
        <f t="shared" si="0"/>
        <v>否</v>
      </c>
      <c r="G14" s="285" t="str">
        <f t="shared" si="1"/>
        <v>项</v>
      </c>
    </row>
    <row r="15" ht="38" customHeight="1" spans="1:7">
      <c r="A15" s="303" t="s">
        <v>1321</v>
      </c>
      <c r="B15" s="304" t="s">
        <v>1322</v>
      </c>
      <c r="C15" s="305"/>
      <c r="D15" s="305"/>
      <c r="E15" s="306" t="str">
        <f t="shared" si="2"/>
        <v/>
      </c>
      <c r="F15" s="301" t="str">
        <f t="shared" si="0"/>
        <v>否</v>
      </c>
      <c r="G15" s="285" t="str">
        <f t="shared" si="1"/>
        <v>项</v>
      </c>
    </row>
    <row r="16" ht="38" customHeight="1" spans="1:7">
      <c r="A16" s="303" t="s">
        <v>1323</v>
      </c>
      <c r="B16" s="304" t="s">
        <v>1324</v>
      </c>
      <c r="C16" s="305"/>
      <c r="D16" s="305"/>
      <c r="E16" s="306" t="str">
        <f t="shared" si="2"/>
        <v/>
      </c>
      <c r="F16" s="301" t="str">
        <f t="shared" si="0"/>
        <v>否</v>
      </c>
      <c r="G16" s="285" t="str">
        <f t="shared" si="1"/>
        <v>项</v>
      </c>
    </row>
    <row r="17" s="278" customFormat="1" ht="38" customHeight="1" spans="1:7">
      <c r="A17" s="303" t="s">
        <v>1325</v>
      </c>
      <c r="B17" s="304" t="s">
        <v>1326</v>
      </c>
      <c r="C17" s="305"/>
      <c r="D17" s="305"/>
      <c r="E17" s="306" t="str">
        <f t="shared" si="2"/>
        <v/>
      </c>
      <c r="F17" s="301" t="str">
        <f t="shared" si="0"/>
        <v>否</v>
      </c>
      <c r="G17" s="285" t="str">
        <f t="shared" si="1"/>
        <v>款</v>
      </c>
    </row>
    <row r="18" s="278" customFormat="1" ht="38" customHeight="1" spans="1:7">
      <c r="A18" s="303" t="s">
        <v>1327</v>
      </c>
      <c r="B18" s="304" t="s">
        <v>1328</v>
      </c>
      <c r="C18" s="305"/>
      <c r="D18" s="305"/>
      <c r="E18" s="306" t="str">
        <f t="shared" si="2"/>
        <v/>
      </c>
      <c r="F18" s="301" t="str">
        <f t="shared" si="0"/>
        <v>否</v>
      </c>
      <c r="G18" s="285" t="str">
        <f t="shared" si="1"/>
        <v>项</v>
      </c>
    </row>
    <row r="19" s="278" customFormat="1" ht="38" customHeight="1" spans="1:7">
      <c r="A19" s="303" t="s">
        <v>1329</v>
      </c>
      <c r="B19" s="304" t="s">
        <v>1330</v>
      </c>
      <c r="C19" s="305"/>
      <c r="D19" s="305"/>
      <c r="E19" s="306" t="str">
        <f t="shared" si="2"/>
        <v/>
      </c>
      <c r="F19" s="301" t="str">
        <f t="shared" si="0"/>
        <v>否</v>
      </c>
      <c r="G19" s="285" t="str">
        <f t="shared" si="1"/>
        <v>项</v>
      </c>
    </row>
    <row r="20" ht="38" customHeight="1" spans="1:7">
      <c r="A20" s="297" t="s">
        <v>84</v>
      </c>
      <c r="B20" s="298" t="s">
        <v>1331</v>
      </c>
      <c r="C20" s="340"/>
      <c r="D20" s="340"/>
      <c r="E20" s="311"/>
      <c r="F20" s="301" t="str">
        <f t="shared" si="0"/>
        <v>是</v>
      </c>
      <c r="G20" s="285" t="str">
        <f t="shared" si="1"/>
        <v>类</v>
      </c>
    </row>
    <row r="21" ht="38" customHeight="1" spans="1:7">
      <c r="A21" s="303" t="s">
        <v>1332</v>
      </c>
      <c r="B21" s="302" t="s">
        <v>1333</v>
      </c>
      <c r="C21" s="344"/>
      <c r="D21" s="344"/>
      <c r="E21" s="306"/>
      <c r="F21" s="301" t="str">
        <f t="shared" si="0"/>
        <v>否</v>
      </c>
      <c r="G21" s="285" t="str">
        <f t="shared" si="1"/>
        <v>款</v>
      </c>
    </row>
    <row r="22" ht="38" customHeight="1" spans="1:7">
      <c r="A22" s="303" t="s">
        <v>1334</v>
      </c>
      <c r="B22" s="304" t="s">
        <v>1335</v>
      </c>
      <c r="C22" s="305"/>
      <c r="D22" s="305"/>
      <c r="E22" s="306" t="str">
        <f t="shared" si="2"/>
        <v/>
      </c>
      <c r="F22" s="301" t="str">
        <f t="shared" si="0"/>
        <v>否</v>
      </c>
      <c r="G22" s="285" t="str">
        <f t="shared" si="1"/>
        <v>项</v>
      </c>
    </row>
    <row r="23" ht="38" customHeight="1" spans="1:7">
      <c r="A23" s="303" t="s">
        <v>1336</v>
      </c>
      <c r="B23" s="304" t="s">
        <v>1337</v>
      </c>
      <c r="C23" s="305"/>
      <c r="D23" s="305"/>
      <c r="E23" s="306" t="str">
        <f t="shared" si="2"/>
        <v/>
      </c>
      <c r="F23" s="301" t="str">
        <f t="shared" si="0"/>
        <v>否</v>
      </c>
      <c r="G23" s="285" t="str">
        <f t="shared" si="1"/>
        <v>项</v>
      </c>
    </row>
    <row r="24" ht="38" customHeight="1" spans="1:7">
      <c r="A24" s="303" t="s">
        <v>1338</v>
      </c>
      <c r="B24" s="304" t="s">
        <v>1339</v>
      </c>
      <c r="C24" s="305"/>
      <c r="D24" s="305"/>
      <c r="E24" s="306" t="str">
        <f t="shared" si="2"/>
        <v/>
      </c>
      <c r="F24" s="301" t="str">
        <f t="shared" si="0"/>
        <v>否</v>
      </c>
      <c r="G24" s="285" t="str">
        <f t="shared" si="1"/>
        <v>项</v>
      </c>
    </row>
    <row r="25" ht="38" customHeight="1" spans="1:7">
      <c r="A25" s="303" t="s">
        <v>1340</v>
      </c>
      <c r="B25" s="302" t="s">
        <v>1341</v>
      </c>
      <c r="C25" s="344"/>
      <c r="D25" s="344"/>
      <c r="E25" s="306"/>
      <c r="F25" s="301" t="str">
        <f t="shared" si="0"/>
        <v>否</v>
      </c>
      <c r="G25" s="285" t="str">
        <f t="shared" si="1"/>
        <v>款</v>
      </c>
    </row>
    <row r="26" s="278" customFormat="1" ht="38" customHeight="1" spans="1:7">
      <c r="A26" s="303" t="s">
        <v>1342</v>
      </c>
      <c r="B26" s="304" t="s">
        <v>1335</v>
      </c>
      <c r="C26" s="305"/>
      <c r="D26" s="305"/>
      <c r="E26" s="306" t="str">
        <f t="shared" si="2"/>
        <v/>
      </c>
      <c r="F26" s="301" t="str">
        <f t="shared" si="0"/>
        <v>否</v>
      </c>
      <c r="G26" s="285" t="str">
        <f t="shared" si="1"/>
        <v>项</v>
      </c>
    </row>
    <row r="27" ht="38" customHeight="1" spans="1:7">
      <c r="A27" s="303" t="s">
        <v>1343</v>
      </c>
      <c r="B27" s="304" t="s">
        <v>1337</v>
      </c>
      <c r="C27" s="305"/>
      <c r="D27" s="305"/>
      <c r="E27" s="306" t="str">
        <f t="shared" si="2"/>
        <v/>
      </c>
      <c r="F27" s="301" t="str">
        <f t="shared" si="0"/>
        <v>否</v>
      </c>
      <c r="G27" s="285" t="str">
        <f t="shared" si="1"/>
        <v>项</v>
      </c>
    </row>
    <row r="28" ht="38" customHeight="1" spans="1:7">
      <c r="A28" s="303" t="s">
        <v>1344</v>
      </c>
      <c r="B28" s="304" t="s">
        <v>1345</v>
      </c>
      <c r="C28" s="305"/>
      <c r="D28" s="305"/>
      <c r="E28" s="306" t="str">
        <f t="shared" si="2"/>
        <v/>
      </c>
      <c r="F28" s="301" t="str">
        <f t="shared" si="0"/>
        <v>否</v>
      </c>
      <c r="G28" s="285" t="str">
        <f t="shared" si="1"/>
        <v>项</v>
      </c>
    </row>
    <row r="29" s="281" customFormat="1" ht="38" customHeight="1" spans="1:7">
      <c r="A29" s="303" t="s">
        <v>1346</v>
      </c>
      <c r="B29" s="302" t="s">
        <v>1347</v>
      </c>
      <c r="C29" s="344"/>
      <c r="D29" s="344"/>
      <c r="E29" s="306"/>
      <c r="F29" s="301" t="str">
        <f t="shared" si="0"/>
        <v>否</v>
      </c>
      <c r="G29" s="285" t="str">
        <f t="shared" si="1"/>
        <v>款</v>
      </c>
    </row>
    <row r="30" s="278" customFormat="1" ht="38" customHeight="1" spans="1:7">
      <c r="A30" s="303" t="s">
        <v>1348</v>
      </c>
      <c r="B30" s="304" t="s">
        <v>1337</v>
      </c>
      <c r="C30" s="305"/>
      <c r="D30" s="305"/>
      <c r="E30" s="306" t="str">
        <f t="shared" si="2"/>
        <v/>
      </c>
      <c r="F30" s="301" t="str">
        <f t="shared" si="0"/>
        <v>否</v>
      </c>
      <c r="G30" s="285" t="str">
        <f t="shared" si="1"/>
        <v>项</v>
      </c>
    </row>
    <row r="31" s="278" customFormat="1" ht="38" customHeight="1" spans="1:7">
      <c r="A31" s="303" t="s">
        <v>1349</v>
      </c>
      <c r="B31" s="304" t="s">
        <v>1350</v>
      </c>
      <c r="C31" s="305"/>
      <c r="D31" s="305"/>
      <c r="E31" s="306" t="str">
        <f t="shared" si="2"/>
        <v/>
      </c>
      <c r="F31" s="301" t="str">
        <f t="shared" si="0"/>
        <v>否</v>
      </c>
      <c r="G31" s="285" t="str">
        <f t="shared" si="1"/>
        <v>项</v>
      </c>
    </row>
    <row r="32" ht="38" customHeight="1" spans="1:7">
      <c r="A32" s="297" t="s">
        <v>88</v>
      </c>
      <c r="B32" s="298" t="s">
        <v>1351</v>
      </c>
      <c r="C32" s="340"/>
      <c r="D32" s="340"/>
      <c r="E32" s="311"/>
      <c r="F32" s="301" t="str">
        <f t="shared" si="0"/>
        <v>是</v>
      </c>
      <c r="G32" s="285" t="str">
        <f t="shared" si="1"/>
        <v>类</v>
      </c>
    </row>
    <row r="33" ht="38" customHeight="1" spans="1:7">
      <c r="A33" s="303" t="s">
        <v>1352</v>
      </c>
      <c r="B33" s="302" t="s">
        <v>1353</v>
      </c>
      <c r="C33" s="344"/>
      <c r="D33" s="344"/>
      <c r="E33" s="306"/>
      <c r="F33" s="301" t="str">
        <f t="shared" si="0"/>
        <v>否</v>
      </c>
      <c r="G33" s="285" t="str">
        <f t="shared" si="1"/>
        <v>款</v>
      </c>
    </row>
    <row r="34" s="278" customFormat="1" ht="38" customHeight="1" spans="1:7">
      <c r="A34" s="303">
        <v>2116001</v>
      </c>
      <c r="B34" s="304" t="s">
        <v>1354</v>
      </c>
      <c r="C34" s="305"/>
      <c r="D34" s="305"/>
      <c r="E34" s="306" t="str">
        <f t="shared" si="2"/>
        <v/>
      </c>
      <c r="F34" s="301" t="str">
        <f t="shared" si="0"/>
        <v>否</v>
      </c>
      <c r="G34" s="285" t="str">
        <f t="shared" si="1"/>
        <v>项</v>
      </c>
    </row>
    <row r="35" s="278" customFormat="1" ht="38" customHeight="1" spans="1:7">
      <c r="A35" s="303">
        <v>2116002</v>
      </c>
      <c r="B35" s="304" t="s">
        <v>1355</v>
      </c>
      <c r="C35" s="305"/>
      <c r="D35" s="305"/>
      <c r="E35" s="306" t="str">
        <f t="shared" si="2"/>
        <v/>
      </c>
      <c r="F35" s="301" t="str">
        <f t="shared" si="0"/>
        <v>否</v>
      </c>
      <c r="G35" s="285" t="str">
        <f t="shared" si="1"/>
        <v>项</v>
      </c>
    </row>
    <row r="36" s="278" customFormat="1" ht="38" customHeight="1" spans="1:7">
      <c r="A36" s="303">
        <v>2116003</v>
      </c>
      <c r="B36" s="304" t="s">
        <v>1356</v>
      </c>
      <c r="C36" s="305"/>
      <c r="D36" s="305"/>
      <c r="E36" s="306" t="str">
        <f t="shared" si="2"/>
        <v/>
      </c>
      <c r="F36" s="301" t="str">
        <f t="shared" si="0"/>
        <v>否</v>
      </c>
      <c r="G36" s="285" t="str">
        <f t="shared" si="1"/>
        <v>项</v>
      </c>
    </row>
    <row r="37" s="281" customFormat="1" ht="38" customHeight="1" spans="1:7">
      <c r="A37" s="303">
        <v>2116099</v>
      </c>
      <c r="B37" s="304" t="s">
        <v>1357</v>
      </c>
      <c r="C37" s="305"/>
      <c r="D37" s="305"/>
      <c r="E37" s="306" t="str">
        <f t="shared" si="2"/>
        <v/>
      </c>
      <c r="F37" s="301" t="str">
        <f t="shared" si="0"/>
        <v>否</v>
      </c>
      <c r="G37" s="285" t="str">
        <f t="shared" si="1"/>
        <v>项</v>
      </c>
    </row>
    <row r="38" s="278" customFormat="1" ht="38" customHeight="1" spans="1:7">
      <c r="A38" s="303">
        <v>21161</v>
      </c>
      <c r="B38" s="304" t="s">
        <v>1358</v>
      </c>
      <c r="C38" s="305"/>
      <c r="D38" s="305"/>
      <c r="E38" s="306" t="str">
        <f t="shared" si="2"/>
        <v/>
      </c>
      <c r="F38" s="301" t="str">
        <f t="shared" si="0"/>
        <v>否</v>
      </c>
      <c r="G38" s="285" t="str">
        <f t="shared" si="1"/>
        <v>款</v>
      </c>
    </row>
    <row r="39" ht="38" customHeight="1" spans="1:7">
      <c r="A39" s="303">
        <v>2116101</v>
      </c>
      <c r="B39" s="304" t="s">
        <v>1359</v>
      </c>
      <c r="C39" s="305"/>
      <c r="D39" s="305"/>
      <c r="E39" s="306" t="str">
        <f t="shared" si="2"/>
        <v/>
      </c>
      <c r="F39" s="301" t="str">
        <f t="shared" si="0"/>
        <v>否</v>
      </c>
      <c r="G39" s="285" t="str">
        <f t="shared" si="1"/>
        <v>项</v>
      </c>
    </row>
    <row r="40" ht="38" customHeight="1" spans="1:7">
      <c r="A40" s="303">
        <v>2116102</v>
      </c>
      <c r="B40" s="304" t="s">
        <v>1360</v>
      </c>
      <c r="C40" s="305"/>
      <c r="D40" s="305"/>
      <c r="E40" s="306" t="str">
        <f t="shared" si="2"/>
        <v/>
      </c>
      <c r="F40" s="301" t="str">
        <f t="shared" si="0"/>
        <v>否</v>
      </c>
      <c r="G40" s="285" t="str">
        <f t="shared" si="1"/>
        <v>项</v>
      </c>
    </row>
    <row r="41" ht="38" customHeight="1" spans="1:7">
      <c r="A41" s="303">
        <v>2116103</v>
      </c>
      <c r="B41" s="304" t="s">
        <v>1361</v>
      </c>
      <c r="C41" s="305"/>
      <c r="D41" s="305"/>
      <c r="E41" s="306" t="str">
        <f t="shared" si="2"/>
        <v/>
      </c>
      <c r="F41" s="301" t="str">
        <f t="shared" si="0"/>
        <v>否</v>
      </c>
      <c r="G41" s="285" t="str">
        <f t="shared" si="1"/>
        <v>项</v>
      </c>
    </row>
    <row r="42" ht="38" customHeight="1" spans="1:7">
      <c r="A42" s="303">
        <v>2116104</v>
      </c>
      <c r="B42" s="304" t="s">
        <v>1362</v>
      </c>
      <c r="C42" s="305"/>
      <c r="D42" s="305"/>
      <c r="E42" s="306" t="str">
        <f t="shared" si="2"/>
        <v/>
      </c>
      <c r="F42" s="301" t="str">
        <f t="shared" si="0"/>
        <v>否</v>
      </c>
      <c r="G42" s="285" t="str">
        <f t="shared" si="1"/>
        <v>项</v>
      </c>
    </row>
    <row r="43" ht="38" customHeight="1" spans="1:7">
      <c r="A43" s="297" t="s">
        <v>90</v>
      </c>
      <c r="B43" s="298" t="s">
        <v>1363</v>
      </c>
      <c r="C43" s="340">
        <f>SUM(C44,C57,C61,C62,C68,C72,C76,C80,C86,C89)</f>
        <v>69112</v>
      </c>
      <c r="D43" s="340">
        <f>SUM(D44,D57,D61,D62,D68,D72,D76,D80,D86,D89)</f>
        <v>18002</v>
      </c>
      <c r="E43" s="311">
        <f t="shared" si="2"/>
        <v>-0.74</v>
      </c>
      <c r="F43" s="301" t="str">
        <f t="shared" si="0"/>
        <v>是</v>
      </c>
      <c r="G43" s="285" t="str">
        <f t="shared" si="1"/>
        <v>类</v>
      </c>
    </row>
    <row r="44" ht="38" customHeight="1" spans="1:7">
      <c r="A44" s="303" t="s">
        <v>1364</v>
      </c>
      <c r="B44" s="302" t="s">
        <v>1365</v>
      </c>
      <c r="C44" s="344">
        <f>SUM(C45:C56)</f>
        <v>10313</v>
      </c>
      <c r="D44" s="344">
        <f>SUM(D45:D56)</f>
        <v>18002</v>
      </c>
      <c r="E44" s="306">
        <f t="shared" si="2"/>
        <v>0.746</v>
      </c>
      <c r="F44" s="301" t="str">
        <f t="shared" si="0"/>
        <v>是</v>
      </c>
      <c r="G44" s="285" t="str">
        <f t="shared" si="1"/>
        <v>款</v>
      </c>
    </row>
    <row r="45" ht="38" customHeight="1" spans="1:7">
      <c r="A45" s="303" t="s">
        <v>1366</v>
      </c>
      <c r="B45" s="304" t="s">
        <v>1367</v>
      </c>
      <c r="C45" s="305">
        <v>4185</v>
      </c>
      <c r="D45" s="361">
        <v>6051</v>
      </c>
      <c r="E45" s="306">
        <f t="shared" si="2"/>
        <v>0.446</v>
      </c>
      <c r="F45" s="301" t="str">
        <f t="shared" si="0"/>
        <v>是</v>
      </c>
      <c r="G45" s="285" t="str">
        <f t="shared" si="1"/>
        <v>项</v>
      </c>
    </row>
    <row r="46" ht="38" customHeight="1" spans="1:7">
      <c r="A46" s="303" t="s">
        <v>1368</v>
      </c>
      <c r="B46" s="304" t="s">
        <v>1369</v>
      </c>
      <c r="C46" s="305">
        <v>2390</v>
      </c>
      <c r="D46" s="361">
        <v>800</v>
      </c>
      <c r="E46" s="306">
        <f t="shared" si="2"/>
        <v>-0.665</v>
      </c>
      <c r="F46" s="301" t="str">
        <f t="shared" si="0"/>
        <v>是</v>
      </c>
      <c r="G46" s="285" t="str">
        <f t="shared" si="1"/>
        <v>项</v>
      </c>
    </row>
    <row r="47" ht="38" customHeight="1" spans="1:7">
      <c r="A47" s="303" t="s">
        <v>1370</v>
      </c>
      <c r="B47" s="304" t="s">
        <v>1371</v>
      </c>
      <c r="C47" s="305">
        <v>0</v>
      </c>
      <c r="D47" s="361"/>
      <c r="E47" s="306" t="str">
        <f t="shared" si="2"/>
        <v/>
      </c>
      <c r="F47" s="301" t="str">
        <f t="shared" si="0"/>
        <v>否</v>
      </c>
      <c r="G47" s="285" t="str">
        <f t="shared" si="1"/>
        <v>项</v>
      </c>
    </row>
    <row r="48" ht="38" customHeight="1" spans="1:7">
      <c r="A48" s="303" t="s">
        <v>1372</v>
      </c>
      <c r="B48" s="304" t="s">
        <v>1373</v>
      </c>
      <c r="C48" s="305">
        <v>3507</v>
      </c>
      <c r="D48" s="361"/>
      <c r="E48" s="306">
        <f t="shared" si="2"/>
        <v>-1</v>
      </c>
      <c r="F48" s="301" t="str">
        <f t="shared" si="0"/>
        <v>是</v>
      </c>
      <c r="G48" s="285" t="str">
        <f t="shared" si="1"/>
        <v>项</v>
      </c>
    </row>
    <row r="49" ht="38" customHeight="1" spans="1:7">
      <c r="A49" s="303" t="s">
        <v>1374</v>
      </c>
      <c r="B49" s="304" t="s">
        <v>1375</v>
      </c>
      <c r="C49" s="305">
        <v>121</v>
      </c>
      <c r="D49" s="361">
        <v>100</v>
      </c>
      <c r="E49" s="306">
        <f t="shared" ref="E49:E97" si="3">IF(C49&gt;0,D49/C49-1,IF(C49&lt;0,-(D49/C49-1),""))</f>
        <v>-0.174</v>
      </c>
      <c r="F49" s="301" t="str">
        <f t="shared" si="0"/>
        <v>是</v>
      </c>
      <c r="G49" s="285" t="str">
        <f t="shared" si="1"/>
        <v>项</v>
      </c>
    </row>
    <row r="50" ht="38" customHeight="1" spans="1:7">
      <c r="A50" s="303" t="s">
        <v>1376</v>
      </c>
      <c r="B50" s="304" t="s">
        <v>1377</v>
      </c>
      <c r="C50" s="305">
        <v>110</v>
      </c>
      <c r="D50" s="361">
        <v>30</v>
      </c>
      <c r="E50" s="306">
        <f t="shared" si="3"/>
        <v>-0.727</v>
      </c>
      <c r="F50" s="301" t="str">
        <f t="shared" si="0"/>
        <v>是</v>
      </c>
      <c r="G50" s="285" t="str">
        <f t="shared" si="1"/>
        <v>项</v>
      </c>
    </row>
    <row r="51" ht="38" customHeight="1" spans="1:7">
      <c r="A51" s="303" t="s">
        <v>1378</v>
      </c>
      <c r="B51" s="304" t="s">
        <v>1379</v>
      </c>
      <c r="C51" s="305"/>
      <c r="D51" s="305"/>
      <c r="E51" s="306" t="str">
        <f t="shared" si="3"/>
        <v/>
      </c>
      <c r="F51" s="301" t="str">
        <f t="shared" si="0"/>
        <v>否</v>
      </c>
      <c r="G51" s="285" t="str">
        <f t="shared" si="1"/>
        <v>项</v>
      </c>
    </row>
    <row r="52" ht="38" customHeight="1" spans="1:7">
      <c r="A52" s="303" t="s">
        <v>1380</v>
      </c>
      <c r="B52" s="304" t="s">
        <v>1381</v>
      </c>
      <c r="C52" s="305"/>
      <c r="D52" s="305">
        <v>0</v>
      </c>
      <c r="E52" s="306" t="str">
        <f t="shared" si="3"/>
        <v/>
      </c>
      <c r="F52" s="301" t="str">
        <f t="shared" si="0"/>
        <v>否</v>
      </c>
      <c r="G52" s="285" t="str">
        <f t="shared" si="1"/>
        <v>项</v>
      </c>
    </row>
    <row r="53" ht="38" customHeight="1" spans="1:7">
      <c r="A53" s="303" t="s">
        <v>1382</v>
      </c>
      <c r="B53" s="304" t="s">
        <v>1383</v>
      </c>
      <c r="C53" s="305"/>
      <c r="D53" s="305">
        <v>0</v>
      </c>
      <c r="E53" s="306" t="str">
        <f t="shared" si="3"/>
        <v/>
      </c>
      <c r="F53" s="301" t="str">
        <f t="shared" si="0"/>
        <v>否</v>
      </c>
      <c r="G53" s="285" t="str">
        <f t="shared" si="1"/>
        <v>项</v>
      </c>
    </row>
    <row r="54" ht="38" customHeight="1" spans="1:7">
      <c r="A54" s="303" t="s">
        <v>1384</v>
      </c>
      <c r="B54" s="304" t="s">
        <v>1385</v>
      </c>
      <c r="C54" s="305"/>
      <c r="D54" s="305">
        <v>0</v>
      </c>
      <c r="E54" s="306" t="str">
        <f t="shared" si="3"/>
        <v/>
      </c>
      <c r="F54" s="301" t="str">
        <f t="shared" si="0"/>
        <v>否</v>
      </c>
      <c r="G54" s="285" t="str">
        <f t="shared" si="1"/>
        <v>项</v>
      </c>
    </row>
    <row r="55" ht="38" customHeight="1" spans="1:7">
      <c r="A55" s="303" t="s">
        <v>1386</v>
      </c>
      <c r="B55" s="304" t="s">
        <v>1387</v>
      </c>
      <c r="C55" s="305"/>
      <c r="D55" s="305">
        <v>0</v>
      </c>
      <c r="E55" s="306" t="str">
        <f t="shared" si="3"/>
        <v/>
      </c>
      <c r="F55" s="301" t="str">
        <f t="shared" si="0"/>
        <v>否</v>
      </c>
      <c r="G55" s="285" t="str">
        <f t="shared" si="1"/>
        <v>项</v>
      </c>
    </row>
    <row r="56" ht="38" customHeight="1" spans="1:7">
      <c r="A56" s="303" t="s">
        <v>1388</v>
      </c>
      <c r="B56" s="304" t="s">
        <v>1389</v>
      </c>
      <c r="C56" s="305"/>
      <c r="D56" s="305">
        <v>11021</v>
      </c>
      <c r="E56" s="306" t="str">
        <f t="shared" si="3"/>
        <v/>
      </c>
      <c r="F56" s="301" t="str">
        <f t="shared" si="0"/>
        <v>是</v>
      </c>
      <c r="G56" s="285" t="str">
        <f t="shared" si="1"/>
        <v>项</v>
      </c>
    </row>
    <row r="57" ht="38" customHeight="1" spans="1:7">
      <c r="A57" s="303" t="s">
        <v>1390</v>
      </c>
      <c r="B57" s="302" t="s">
        <v>1391</v>
      </c>
      <c r="C57" s="344">
        <f>SUM(C58:C60)</f>
        <v>58799</v>
      </c>
      <c r="D57" s="344">
        <v>0</v>
      </c>
      <c r="E57" s="306">
        <f t="shared" si="3"/>
        <v>-1</v>
      </c>
      <c r="F57" s="301" t="str">
        <f t="shared" si="0"/>
        <v>是</v>
      </c>
      <c r="G57" s="285" t="str">
        <f t="shared" si="1"/>
        <v>款</v>
      </c>
    </row>
    <row r="58" ht="38" customHeight="1" spans="1:7">
      <c r="A58" s="303" t="s">
        <v>1392</v>
      </c>
      <c r="B58" s="304" t="s">
        <v>1367</v>
      </c>
      <c r="C58" s="305"/>
      <c r="D58" s="305">
        <v>0</v>
      </c>
      <c r="E58" s="306" t="str">
        <f t="shared" si="3"/>
        <v/>
      </c>
      <c r="F58" s="301" t="str">
        <f t="shared" si="0"/>
        <v>否</v>
      </c>
      <c r="G58" s="285" t="str">
        <f t="shared" si="1"/>
        <v>项</v>
      </c>
    </row>
    <row r="59" ht="38" customHeight="1" spans="1:7">
      <c r="A59" s="303" t="s">
        <v>1393</v>
      </c>
      <c r="B59" s="304" t="s">
        <v>1369</v>
      </c>
      <c r="C59" s="305">
        <v>58799</v>
      </c>
      <c r="D59" s="305"/>
      <c r="E59" s="306">
        <f t="shared" si="3"/>
        <v>-1</v>
      </c>
      <c r="F59" s="301" t="str">
        <f t="shared" si="0"/>
        <v>是</v>
      </c>
      <c r="G59" s="285" t="str">
        <f t="shared" si="1"/>
        <v>项</v>
      </c>
    </row>
    <row r="60" ht="38" customHeight="1" spans="1:7">
      <c r="A60" s="303" t="s">
        <v>1394</v>
      </c>
      <c r="B60" s="304" t="s">
        <v>1395</v>
      </c>
      <c r="C60" s="305"/>
      <c r="D60" s="305"/>
      <c r="E60" s="306" t="str">
        <f t="shared" si="3"/>
        <v/>
      </c>
      <c r="F60" s="301" t="str">
        <f t="shared" si="0"/>
        <v>否</v>
      </c>
      <c r="G60" s="285" t="str">
        <f t="shared" si="1"/>
        <v>项</v>
      </c>
    </row>
    <row r="61" ht="38" customHeight="1" spans="1:7">
      <c r="A61" s="303" t="s">
        <v>1396</v>
      </c>
      <c r="B61" s="302" t="s">
        <v>1397</v>
      </c>
      <c r="C61" s="344"/>
      <c r="D61" s="344"/>
      <c r="E61" s="306" t="str">
        <f t="shared" si="3"/>
        <v/>
      </c>
      <c r="F61" s="301" t="str">
        <f t="shared" si="0"/>
        <v>否</v>
      </c>
      <c r="G61" s="285" t="str">
        <f t="shared" si="1"/>
        <v>款</v>
      </c>
    </row>
    <row r="62" ht="38" customHeight="1" spans="1:7">
      <c r="A62" s="303" t="s">
        <v>1398</v>
      </c>
      <c r="B62" s="302" t="s">
        <v>1399</v>
      </c>
      <c r="C62" s="344"/>
      <c r="D62" s="344"/>
      <c r="E62" s="306" t="str">
        <f t="shared" si="3"/>
        <v/>
      </c>
      <c r="F62" s="301" t="str">
        <f t="shared" si="0"/>
        <v>否</v>
      </c>
      <c r="G62" s="285" t="str">
        <f t="shared" si="1"/>
        <v>款</v>
      </c>
    </row>
    <row r="63" ht="38" customHeight="1" spans="1:7">
      <c r="A63" s="303" t="s">
        <v>1400</v>
      </c>
      <c r="B63" s="304" t="s">
        <v>1401</v>
      </c>
      <c r="C63" s="305"/>
      <c r="D63" s="305"/>
      <c r="E63" s="306" t="str">
        <f t="shared" si="3"/>
        <v/>
      </c>
      <c r="F63" s="301" t="str">
        <f t="shared" si="0"/>
        <v>否</v>
      </c>
      <c r="G63" s="285" t="str">
        <f t="shared" si="1"/>
        <v>项</v>
      </c>
    </row>
    <row r="64" ht="38" customHeight="1" spans="1:7">
      <c r="A64" s="303" t="s">
        <v>1402</v>
      </c>
      <c r="B64" s="304" t="s">
        <v>1403</v>
      </c>
      <c r="C64" s="305"/>
      <c r="D64" s="305"/>
      <c r="E64" s="306" t="str">
        <f t="shared" si="3"/>
        <v/>
      </c>
      <c r="F64" s="301" t="str">
        <f t="shared" si="0"/>
        <v>否</v>
      </c>
      <c r="G64" s="285" t="str">
        <f t="shared" si="1"/>
        <v>项</v>
      </c>
    </row>
    <row r="65" ht="38" customHeight="1" spans="1:7">
      <c r="A65" s="303" t="s">
        <v>1404</v>
      </c>
      <c r="B65" s="304" t="s">
        <v>1405</v>
      </c>
      <c r="C65" s="305"/>
      <c r="D65" s="305"/>
      <c r="E65" s="306" t="str">
        <f t="shared" si="3"/>
        <v/>
      </c>
      <c r="F65" s="301" t="str">
        <f t="shared" si="0"/>
        <v>否</v>
      </c>
      <c r="G65" s="285" t="str">
        <f t="shared" si="1"/>
        <v>项</v>
      </c>
    </row>
    <row r="66" ht="38" customHeight="1" spans="1:7">
      <c r="A66" s="303" t="s">
        <v>1406</v>
      </c>
      <c r="B66" s="304" t="s">
        <v>1407</v>
      </c>
      <c r="C66" s="305"/>
      <c r="D66" s="305"/>
      <c r="E66" s="306" t="str">
        <f t="shared" si="3"/>
        <v/>
      </c>
      <c r="F66" s="301" t="str">
        <f t="shared" si="0"/>
        <v>否</v>
      </c>
      <c r="G66" s="285" t="str">
        <f t="shared" si="1"/>
        <v>项</v>
      </c>
    </row>
    <row r="67" ht="38" customHeight="1" spans="1:7">
      <c r="A67" s="303" t="s">
        <v>1408</v>
      </c>
      <c r="B67" s="304" t="s">
        <v>1409</v>
      </c>
      <c r="C67" s="305"/>
      <c r="D67" s="305"/>
      <c r="E67" s="306" t="str">
        <f t="shared" si="3"/>
        <v/>
      </c>
      <c r="F67" s="301" t="str">
        <f t="shared" si="0"/>
        <v>否</v>
      </c>
      <c r="G67" s="285" t="str">
        <f t="shared" si="1"/>
        <v>项</v>
      </c>
    </row>
    <row r="68" ht="38" customHeight="1" spans="1:7">
      <c r="A68" s="303" t="s">
        <v>1410</v>
      </c>
      <c r="B68" s="302" t="s">
        <v>1411</v>
      </c>
      <c r="C68" s="344"/>
      <c r="D68" s="344"/>
      <c r="E68" s="306" t="str">
        <f t="shared" si="3"/>
        <v/>
      </c>
      <c r="F68" s="301" t="str">
        <f t="shared" ref="F68:F131" si="4">IF(LEN(A68)=3,"是",IF(B68&lt;&gt;"",IF(SUM(C68:D68)&lt;&gt;0,"是","否"),"是"))</f>
        <v>否</v>
      </c>
      <c r="G68" s="285" t="str">
        <f t="shared" ref="G68:G131" si="5">IF(LEN(A68)=3,"类",IF(LEN(A68)=5,"款","项"))</f>
        <v>款</v>
      </c>
    </row>
    <row r="69" ht="38" customHeight="1" spans="1:7">
      <c r="A69" s="303" t="s">
        <v>1412</v>
      </c>
      <c r="B69" s="304" t="s">
        <v>1413</v>
      </c>
      <c r="C69" s="305"/>
      <c r="D69" s="305"/>
      <c r="E69" s="306" t="str">
        <f t="shared" si="3"/>
        <v/>
      </c>
      <c r="F69" s="301" t="str">
        <f t="shared" si="4"/>
        <v>否</v>
      </c>
      <c r="G69" s="285" t="str">
        <f t="shared" si="5"/>
        <v>项</v>
      </c>
    </row>
    <row r="70" ht="38" customHeight="1" spans="1:7">
      <c r="A70" s="303" t="s">
        <v>1414</v>
      </c>
      <c r="B70" s="304" t="s">
        <v>1415</v>
      </c>
      <c r="C70" s="305"/>
      <c r="D70" s="305"/>
      <c r="E70" s="306" t="str">
        <f t="shared" si="3"/>
        <v/>
      </c>
      <c r="F70" s="301" t="str">
        <f t="shared" si="4"/>
        <v>否</v>
      </c>
      <c r="G70" s="285" t="str">
        <f t="shared" si="5"/>
        <v>项</v>
      </c>
    </row>
    <row r="71" ht="38" customHeight="1" spans="1:7">
      <c r="A71" s="303" t="s">
        <v>1416</v>
      </c>
      <c r="B71" s="304" t="s">
        <v>1417</v>
      </c>
      <c r="C71" s="305"/>
      <c r="D71" s="305"/>
      <c r="E71" s="306" t="str">
        <f t="shared" si="3"/>
        <v/>
      </c>
      <c r="F71" s="301" t="str">
        <f t="shared" si="4"/>
        <v>否</v>
      </c>
      <c r="G71" s="285" t="str">
        <f t="shared" si="5"/>
        <v>项</v>
      </c>
    </row>
    <row r="72" ht="38" customHeight="1" spans="1:7">
      <c r="A72" s="303" t="s">
        <v>1418</v>
      </c>
      <c r="B72" s="302" t="s">
        <v>1419</v>
      </c>
      <c r="C72" s="344"/>
      <c r="D72" s="344"/>
      <c r="E72" s="306" t="str">
        <f t="shared" si="3"/>
        <v/>
      </c>
      <c r="F72" s="301" t="str">
        <f t="shared" si="4"/>
        <v>否</v>
      </c>
      <c r="G72" s="285" t="str">
        <f t="shared" si="5"/>
        <v>款</v>
      </c>
    </row>
    <row r="73" ht="38" customHeight="1" spans="1:7">
      <c r="A73" s="303" t="s">
        <v>1420</v>
      </c>
      <c r="B73" s="304" t="s">
        <v>1367</v>
      </c>
      <c r="C73" s="305"/>
      <c r="D73" s="305"/>
      <c r="E73" s="306" t="str">
        <f t="shared" si="3"/>
        <v/>
      </c>
      <c r="F73" s="301" t="str">
        <f t="shared" si="4"/>
        <v>否</v>
      </c>
      <c r="G73" s="285" t="str">
        <f t="shared" si="5"/>
        <v>项</v>
      </c>
    </row>
    <row r="74" ht="38" customHeight="1" spans="1:7">
      <c r="A74" s="303" t="s">
        <v>1421</v>
      </c>
      <c r="B74" s="304" t="s">
        <v>1369</v>
      </c>
      <c r="C74" s="305"/>
      <c r="D74" s="305"/>
      <c r="E74" s="306" t="str">
        <f t="shared" si="3"/>
        <v/>
      </c>
      <c r="F74" s="301" t="str">
        <f t="shared" si="4"/>
        <v>否</v>
      </c>
      <c r="G74" s="285" t="str">
        <f t="shared" si="5"/>
        <v>项</v>
      </c>
    </row>
    <row r="75" ht="38" customHeight="1" spans="1:7">
      <c r="A75" s="303" t="s">
        <v>1422</v>
      </c>
      <c r="B75" s="304" t="s">
        <v>1423</v>
      </c>
      <c r="C75" s="305"/>
      <c r="D75" s="305"/>
      <c r="E75" s="306" t="str">
        <f t="shared" si="3"/>
        <v/>
      </c>
      <c r="F75" s="301" t="str">
        <f t="shared" si="4"/>
        <v>否</v>
      </c>
      <c r="G75" s="285" t="str">
        <f t="shared" si="5"/>
        <v>项</v>
      </c>
    </row>
    <row r="76" ht="38" customHeight="1" spans="1:7">
      <c r="A76" s="303" t="s">
        <v>1424</v>
      </c>
      <c r="B76" s="302" t="s">
        <v>1425</v>
      </c>
      <c r="C76" s="344"/>
      <c r="D76" s="344"/>
      <c r="E76" s="306" t="str">
        <f t="shared" si="3"/>
        <v/>
      </c>
      <c r="F76" s="301" t="str">
        <f t="shared" si="4"/>
        <v>否</v>
      </c>
      <c r="G76" s="285" t="str">
        <f t="shared" si="5"/>
        <v>款</v>
      </c>
    </row>
    <row r="77" ht="38" customHeight="1" spans="1:7">
      <c r="A77" s="303" t="s">
        <v>1426</v>
      </c>
      <c r="B77" s="304" t="s">
        <v>1367</v>
      </c>
      <c r="C77" s="305"/>
      <c r="D77" s="305"/>
      <c r="E77" s="306" t="str">
        <f t="shared" si="3"/>
        <v/>
      </c>
      <c r="F77" s="301" t="str">
        <f t="shared" si="4"/>
        <v>否</v>
      </c>
      <c r="G77" s="285" t="str">
        <f t="shared" si="5"/>
        <v>项</v>
      </c>
    </row>
    <row r="78" ht="38" customHeight="1" spans="1:7">
      <c r="A78" s="303" t="s">
        <v>1427</v>
      </c>
      <c r="B78" s="304" t="s">
        <v>1369</v>
      </c>
      <c r="C78" s="305"/>
      <c r="D78" s="305"/>
      <c r="E78" s="306" t="str">
        <f t="shared" si="3"/>
        <v/>
      </c>
      <c r="F78" s="301" t="str">
        <f t="shared" si="4"/>
        <v>否</v>
      </c>
      <c r="G78" s="285" t="str">
        <f t="shared" si="5"/>
        <v>项</v>
      </c>
    </row>
    <row r="79" s="278" customFormat="1" ht="38" customHeight="1" spans="1:7">
      <c r="A79" s="303" t="s">
        <v>1428</v>
      </c>
      <c r="B79" s="304" t="s">
        <v>1429</v>
      </c>
      <c r="C79" s="305"/>
      <c r="D79" s="305"/>
      <c r="E79" s="306" t="str">
        <f t="shared" si="3"/>
        <v/>
      </c>
      <c r="F79" s="301" t="str">
        <f t="shared" si="4"/>
        <v>否</v>
      </c>
      <c r="G79" s="285" t="str">
        <f t="shared" si="5"/>
        <v>项</v>
      </c>
    </row>
    <row r="80" s="278" customFormat="1" ht="38" customHeight="1" spans="1:7">
      <c r="A80" s="303" t="s">
        <v>1430</v>
      </c>
      <c r="B80" s="302" t="s">
        <v>1431</v>
      </c>
      <c r="C80" s="344"/>
      <c r="D80" s="344"/>
      <c r="E80" s="306" t="str">
        <f t="shared" si="3"/>
        <v/>
      </c>
      <c r="F80" s="301" t="str">
        <f t="shared" si="4"/>
        <v>否</v>
      </c>
      <c r="G80" s="285" t="str">
        <f t="shared" si="5"/>
        <v>款</v>
      </c>
    </row>
    <row r="81" s="278" customFormat="1" ht="38" customHeight="1" spans="1:7">
      <c r="A81" s="303" t="s">
        <v>1432</v>
      </c>
      <c r="B81" s="304" t="s">
        <v>1401</v>
      </c>
      <c r="C81" s="305"/>
      <c r="D81" s="305"/>
      <c r="E81" s="306" t="str">
        <f t="shared" si="3"/>
        <v/>
      </c>
      <c r="F81" s="301" t="str">
        <f t="shared" si="4"/>
        <v>否</v>
      </c>
      <c r="G81" s="285" t="str">
        <f t="shared" si="5"/>
        <v>项</v>
      </c>
    </row>
    <row r="82" s="278" customFormat="1" ht="38" customHeight="1" spans="1:7">
      <c r="A82" s="303" t="s">
        <v>1433</v>
      </c>
      <c r="B82" s="304" t="s">
        <v>1403</v>
      </c>
      <c r="C82" s="305"/>
      <c r="D82" s="305"/>
      <c r="E82" s="306" t="str">
        <f t="shared" si="3"/>
        <v/>
      </c>
      <c r="F82" s="301" t="str">
        <f t="shared" si="4"/>
        <v>否</v>
      </c>
      <c r="G82" s="285" t="str">
        <f t="shared" si="5"/>
        <v>项</v>
      </c>
    </row>
    <row r="83" s="278" customFormat="1" ht="38" customHeight="1" spans="1:7">
      <c r="A83" s="303" t="s">
        <v>1434</v>
      </c>
      <c r="B83" s="304" t="s">
        <v>1405</v>
      </c>
      <c r="C83" s="305"/>
      <c r="D83" s="305"/>
      <c r="E83" s="306" t="str">
        <f t="shared" si="3"/>
        <v/>
      </c>
      <c r="F83" s="301" t="str">
        <f t="shared" si="4"/>
        <v>否</v>
      </c>
      <c r="G83" s="285" t="str">
        <f t="shared" si="5"/>
        <v>项</v>
      </c>
    </row>
    <row r="84" s="278" customFormat="1" ht="38" customHeight="1" spans="1:7">
      <c r="A84" s="303" t="s">
        <v>1435</v>
      </c>
      <c r="B84" s="304" t="s">
        <v>1407</v>
      </c>
      <c r="C84" s="305"/>
      <c r="D84" s="305"/>
      <c r="E84" s="306" t="str">
        <f t="shared" si="3"/>
        <v/>
      </c>
      <c r="F84" s="301" t="str">
        <f t="shared" si="4"/>
        <v>否</v>
      </c>
      <c r="G84" s="285" t="str">
        <f t="shared" si="5"/>
        <v>项</v>
      </c>
    </row>
    <row r="85" s="278" customFormat="1" ht="38" customHeight="1" spans="1:7">
      <c r="A85" s="303" t="s">
        <v>1436</v>
      </c>
      <c r="B85" s="304" t="s">
        <v>1437</v>
      </c>
      <c r="C85" s="305"/>
      <c r="D85" s="305"/>
      <c r="E85" s="306" t="str">
        <f t="shared" si="3"/>
        <v/>
      </c>
      <c r="F85" s="301" t="str">
        <f t="shared" si="4"/>
        <v>否</v>
      </c>
      <c r="G85" s="285" t="str">
        <f t="shared" si="5"/>
        <v>项</v>
      </c>
    </row>
    <row r="86" s="278" customFormat="1" ht="38" customHeight="1" spans="1:7">
      <c r="A86" s="303" t="s">
        <v>1438</v>
      </c>
      <c r="B86" s="302" t="s">
        <v>1439</v>
      </c>
      <c r="C86" s="344"/>
      <c r="D86" s="344"/>
      <c r="E86" s="306" t="str">
        <f t="shared" si="3"/>
        <v/>
      </c>
      <c r="F86" s="301" t="str">
        <f t="shared" si="4"/>
        <v>否</v>
      </c>
      <c r="G86" s="285" t="str">
        <f t="shared" si="5"/>
        <v>款</v>
      </c>
    </row>
    <row r="87" s="278" customFormat="1" ht="38" customHeight="1" spans="1:7">
      <c r="A87" s="303" t="s">
        <v>1440</v>
      </c>
      <c r="B87" s="304" t="s">
        <v>1413</v>
      </c>
      <c r="C87" s="305"/>
      <c r="D87" s="305"/>
      <c r="E87" s="306" t="str">
        <f t="shared" si="3"/>
        <v/>
      </c>
      <c r="F87" s="301" t="str">
        <f t="shared" si="4"/>
        <v>否</v>
      </c>
      <c r="G87" s="285" t="str">
        <f t="shared" si="5"/>
        <v>项</v>
      </c>
    </row>
    <row r="88" s="278" customFormat="1" ht="38" customHeight="1" spans="1:7">
      <c r="A88" s="303" t="s">
        <v>1441</v>
      </c>
      <c r="B88" s="304" t="s">
        <v>1442</v>
      </c>
      <c r="C88" s="305"/>
      <c r="D88" s="305"/>
      <c r="E88" s="306" t="str">
        <f t="shared" si="3"/>
        <v/>
      </c>
      <c r="F88" s="301" t="str">
        <f t="shared" si="4"/>
        <v>否</v>
      </c>
      <c r="G88" s="285" t="str">
        <f t="shared" si="5"/>
        <v>项</v>
      </c>
    </row>
    <row r="89" s="278" customFormat="1" ht="38" customHeight="1" spans="1:7">
      <c r="A89" s="303" t="s">
        <v>1443</v>
      </c>
      <c r="B89" s="302" t="s">
        <v>1444</v>
      </c>
      <c r="C89" s="344"/>
      <c r="D89" s="344"/>
      <c r="E89" s="306" t="str">
        <f t="shared" si="3"/>
        <v/>
      </c>
      <c r="F89" s="301" t="str">
        <f t="shared" si="4"/>
        <v>否</v>
      </c>
      <c r="G89" s="285" t="str">
        <f t="shared" si="5"/>
        <v>款</v>
      </c>
    </row>
    <row r="90" s="278" customFormat="1" ht="38" customHeight="1" spans="1:7">
      <c r="A90" s="303" t="s">
        <v>1445</v>
      </c>
      <c r="B90" s="304" t="s">
        <v>1367</v>
      </c>
      <c r="C90" s="305"/>
      <c r="D90" s="305"/>
      <c r="E90" s="306" t="str">
        <f t="shared" si="3"/>
        <v/>
      </c>
      <c r="F90" s="301" t="str">
        <f t="shared" si="4"/>
        <v>否</v>
      </c>
      <c r="G90" s="285" t="str">
        <f t="shared" si="5"/>
        <v>项</v>
      </c>
    </row>
    <row r="91" s="278" customFormat="1" ht="38" customHeight="1" spans="1:7">
      <c r="A91" s="303" t="s">
        <v>1446</v>
      </c>
      <c r="B91" s="304" t="s">
        <v>1369</v>
      </c>
      <c r="C91" s="305"/>
      <c r="D91" s="305"/>
      <c r="E91" s="306" t="str">
        <f t="shared" si="3"/>
        <v/>
      </c>
      <c r="F91" s="301" t="str">
        <f t="shared" si="4"/>
        <v>否</v>
      </c>
      <c r="G91" s="285" t="str">
        <f t="shared" si="5"/>
        <v>项</v>
      </c>
    </row>
    <row r="92" s="278" customFormat="1" ht="38" customHeight="1" spans="1:7">
      <c r="A92" s="303" t="s">
        <v>1447</v>
      </c>
      <c r="B92" s="304" t="s">
        <v>1371</v>
      </c>
      <c r="C92" s="305"/>
      <c r="D92" s="305"/>
      <c r="E92" s="306" t="str">
        <f t="shared" si="3"/>
        <v/>
      </c>
      <c r="F92" s="301" t="str">
        <f t="shared" si="4"/>
        <v>否</v>
      </c>
      <c r="G92" s="285" t="str">
        <f t="shared" si="5"/>
        <v>项</v>
      </c>
    </row>
    <row r="93" s="278" customFormat="1" ht="38" customHeight="1" spans="1:7">
      <c r="A93" s="303" t="s">
        <v>1448</v>
      </c>
      <c r="B93" s="304" t="s">
        <v>1373</v>
      </c>
      <c r="C93" s="305"/>
      <c r="D93" s="305"/>
      <c r="E93" s="306" t="str">
        <f t="shared" si="3"/>
        <v/>
      </c>
      <c r="F93" s="301" t="str">
        <f t="shared" si="4"/>
        <v>否</v>
      </c>
      <c r="G93" s="285" t="str">
        <f t="shared" si="5"/>
        <v>项</v>
      </c>
    </row>
    <row r="94" ht="38" customHeight="1" spans="1:7">
      <c r="A94" s="303" t="s">
        <v>1449</v>
      </c>
      <c r="B94" s="304" t="s">
        <v>1379</v>
      </c>
      <c r="C94" s="305"/>
      <c r="D94" s="305"/>
      <c r="E94" s="306" t="str">
        <f t="shared" si="3"/>
        <v/>
      </c>
      <c r="F94" s="301" t="str">
        <f t="shared" si="4"/>
        <v>否</v>
      </c>
      <c r="G94" s="285" t="str">
        <f t="shared" si="5"/>
        <v>项</v>
      </c>
    </row>
    <row r="95" ht="38" customHeight="1" spans="1:7">
      <c r="A95" s="303" t="s">
        <v>1450</v>
      </c>
      <c r="B95" s="304" t="s">
        <v>1383</v>
      </c>
      <c r="C95" s="305"/>
      <c r="D95" s="305"/>
      <c r="E95" s="306" t="str">
        <f t="shared" si="3"/>
        <v/>
      </c>
      <c r="F95" s="301" t="str">
        <f t="shared" si="4"/>
        <v>否</v>
      </c>
      <c r="G95" s="285" t="str">
        <f t="shared" si="5"/>
        <v>项</v>
      </c>
    </row>
    <row r="96" ht="38" customHeight="1" spans="1:7">
      <c r="A96" s="303" t="s">
        <v>1451</v>
      </c>
      <c r="B96" s="304" t="s">
        <v>1385</v>
      </c>
      <c r="C96" s="305"/>
      <c r="D96" s="305"/>
      <c r="E96" s="306" t="str">
        <f t="shared" si="3"/>
        <v/>
      </c>
      <c r="F96" s="301" t="str">
        <f t="shared" si="4"/>
        <v>否</v>
      </c>
      <c r="G96" s="285" t="str">
        <f t="shared" si="5"/>
        <v>项</v>
      </c>
    </row>
    <row r="97" s="278" customFormat="1" ht="38" customHeight="1" spans="1:7">
      <c r="A97" s="303" t="s">
        <v>1452</v>
      </c>
      <c r="B97" s="304" t="s">
        <v>1453</v>
      </c>
      <c r="C97" s="305"/>
      <c r="D97" s="305"/>
      <c r="E97" s="306" t="str">
        <f t="shared" si="3"/>
        <v/>
      </c>
      <c r="F97" s="301" t="str">
        <f t="shared" si="4"/>
        <v>否</v>
      </c>
      <c r="G97" s="285" t="str">
        <f t="shared" si="5"/>
        <v>项</v>
      </c>
    </row>
    <row r="98" s="278" customFormat="1" ht="38" customHeight="1" spans="1:7">
      <c r="A98" s="297" t="s">
        <v>92</v>
      </c>
      <c r="B98" s="298" t="s">
        <v>1454</v>
      </c>
      <c r="C98" s="340">
        <f>SUM(C99,C104,C109,C114,C117,C122)</f>
        <v>27</v>
      </c>
      <c r="D98" s="340">
        <f>SUM(D99,D104,D109,D114,D117,D122)</f>
        <v>30</v>
      </c>
      <c r="E98" s="311">
        <f t="shared" ref="E98:E108" si="6">IF(C98&gt;0,D98/C98-1,IF(C98&lt;0,-(D98/C98-1),""))</f>
        <v>0.111</v>
      </c>
      <c r="F98" s="301" t="str">
        <f t="shared" si="4"/>
        <v>是</v>
      </c>
      <c r="G98" s="285" t="str">
        <f t="shared" si="5"/>
        <v>类</v>
      </c>
    </row>
    <row r="99" ht="38" customHeight="1" spans="1:7">
      <c r="A99" s="303" t="s">
        <v>1455</v>
      </c>
      <c r="B99" s="302" t="s">
        <v>1456</v>
      </c>
      <c r="C99" s="344"/>
      <c r="D99" s="344">
        <f>SUM(D100:D103)</f>
        <v>10</v>
      </c>
      <c r="E99" s="306" t="str">
        <f t="shared" si="6"/>
        <v/>
      </c>
      <c r="F99" s="301" t="str">
        <f t="shared" si="4"/>
        <v>是</v>
      </c>
      <c r="G99" s="285" t="str">
        <f t="shared" si="5"/>
        <v>款</v>
      </c>
    </row>
    <row r="100" s="278" customFormat="1" ht="38" customHeight="1" spans="1:7">
      <c r="A100" s="303" t="s">
        <v>1457</v>
      </c>
      <c r="B100" s="304" t="s">
        <v>1337</v>
      </c>
      <c r="C100" s="305"/>
      <c r="D100" s="305"/>
      <c r="E100" s="306" t="str">
        <f t="shared" si="6"/>
        <v/>
      </c>
      <c r="F100" s="301" t="str">
        <f t="shared" si="4"/>
        <v>否</v>
      </c>
      <c r="G100" s="285" t="str">
        <f t="shared" si="5"/>
        <v>项</v>
      </c>
    </row>
    <row r="101" s="278" customFormat="1" ht="38" customHeight="1" spans="1:7">
      <c r="A101" s="303" t="s">
        <v>1458</v>
      </c>
      <c r="B101" s="304" t="s">
        <v>1459</v>
      </c>
      <c r="C101" s="305"/>
      <c r="D101" s="305"/>
      <c r="E101" s="306" t="str">
        <f t="shared" si="6"/>
        <v/>
      </c>
      <c r="F101" s="301" t="str">
        <f t="shared" si="4"/>
        <v>否</v>
      </c>
      <c r="G101" s="285" t="str">
        <f t="shared" si="5"/>
        <v>项</v>
      </c>
    </row>
    <row r="102" s="278" customFormat="1" ht="38" customHeight="1" spans="1:7">
      <c r="A102" s="303" t="s">
        <v>1460</v>
      </c>
      <c r="B102" s="304" t="s">
        <v>1461</v>
      </c>
      <c r="C102" s="305"/>
      <c r="D102" s="305"/>
      <c r="E102" s="306" t="str">
        <f t="shared" si="6"/>
        <v/>
      </c>
      <c r="F102" s="301" t="str">
        <f t="shared" si="4"/>
        <v>否</v>
      </c>
      <c r="G102" s="285" t="str">
        <f t="shared" si="5"/>
        <v>项</v>
      </c>
    </row>
    <row r="103" s="278" customFormat="1" ht="38" customHeight="1" spans="1:7">
      <c r="A103" s="303" t="s">
        <v>1462</v>
      </c>
      <c r="B103" s="304" t="s">
        <v>1463</v>
      </c>
      <c r="C103" s="305"/>
      <c r="D103" s="305">
        <v>10</v>
      </c>
      <c r="E103" s="306" t="str">
        <f t="shared" si="6"/>
        <v/>
      </c>
      <c r="F103" s="301" t="str">
        <f t="shared" si="4"/>
        <v>是</v>
      </c>
      <c r="G103" s="285" t="str">
        <f t="shared" si="5"/>
        <v>项</v>
      </c>
    </row>
    <row r="104" s="278" customFormat="1" ht="38" customHeight="1" spans="1:7">
      <c r="A104" s="303" t="s">
        <v>1464</v>
      </c>
      <c r="B104" s="304" t="s">
        <v>1465</v>
      </c>
      <c r="C104" s="305"/>
      <c r="D104" s="305"/>
      <c r="E104" s="306" t="str">
        <f t="shared" si="6"/>
        <v/>
      </c>
      <c r="F104" s="301" t="str">
        <f t="shared" si="4"/>
        <v>否</v>
      </c>
      <c r="G104" s="285" t="str">
        <f t="shared" si="5"/>
        <v>款</v>
      </c>
    </row>
    <row r="105" ht="38" customHeight="1" spans="1:7">
      <c r="A105" s="303" t="s">
        <v>1466</v>
      </c>
      <c r="B105" s="304" t="s">
        <v>1337</v>
      </c>
      <c r="C105" s="305"/>
      <c r="D105" s="305"/>
      <c r="E105" s="306" t="str">
        <f t="shared" si="6"/>
        <v/>
      </c>
      <c r="F105" s="301" t="str">
        <f t="shared" si="4"/>
        <v>否</v>
      </c>
      <c r="G105" s="285" t="str">
        <f t="shared" si="5"/>
        <v>项</v>
      </c>
    </row>
    <row r="106" s="278" customFormat="1" ht="38" customHeight="1" spans="1:7">
      <c r="A106" s="303" t="s">
        <v>1467</v>
      </c>
      <c r="B106" s="304" t="s">
        <v>1459</v>
      </c>
      <c r="C106" s="305"/>
      <c r="D106" s="305"/>
      <c r="E106" s="306" t="str">
        <f t="shared" si="6"/>
        <v/>
      </c>
      <c r="F106" s="301" t="str">
        <f t="shared" si="4"/>
        <v>否</v>
      </c>
      <c r="G106" s="285" t="str">
        <f t="shared" si="5"/>
        <v>项</v>
      </c>
    </row>
    <row r="107" s="278" customFormat="1" ht="38" customHeight="1" spans="1:7">
      <c r="A107" s="303" t="s">
        <v>1468</v>
      </c>
      <c r="B107" s="304" t="s">
        <v>1469</v>
      </c>
      <c r="C107" s="305"/>
      <c r="D107" s="305"/>
      <c r="E107" s="306" t="str">
        <f t="shared" si="6"/>
        <v/>
      </c>
      <c r="F107" s="301" t="str">
        <f t="shared" si="4"/>
        <v>否</v>
      </c>
      <c r="G107" s="285" t="str">
        <f t="shared" si="5"/>
        <v>项</v>
      </c>
    </row>
    <row r="108" s="278" customFormat="1" ht="38" customHeight="1" spans="1:7">
      <c r="A108" s="303" t="s">
        <v>1470</v>
      </c>
      <c r="B108" s="304" t="s">
        <v>1471</v>
      </c>
      <c r="C108" s="305"/>
      <c r="D108" s="305"/>
      <c r="E108" s="306" t="str">
        <f t="shared" si="6"/>
        <v/>
      </c>
      <c r="F108" s="301" t="str">
        <f t="shared" si="4"/>
        <v>否</v>
      </c>
      <c r="G108" s="285" t="str">
        <f t="shared" si="5"/>
        <v>项</v>
      </c>
    </row>
    <row r="109" ht="38" customHeight="1" spans="1:7">
      <c r="A109" s="303" t="s">
        <v>1472</v>
      </c>
      <c r="B109" s="302" t="s">
        <v>1473</v>
      </c>
      <c r="C109" s="344"/>
      <c r="D109" s="344"/>
      <c r="E109" s="306"/>
      <c r="F109" s="301" t="str">
        <f t="shared" si="4"/>
        <v>否</v>
      </c>
      <c r="G109" s="285" t="str">
        <f t="shared" si="5"/>
        <v>款</v>
      </c>
    </row>
    <row r="110" s="278" customFormat="1" ht="38" customHeight="1" spans="1:7">
      <c r="A110" s="303" t="s">
        <v>1474</v>
      </c>
      <c r="B110" s="304" t="s">
        <v>1475</v>
      </c>
      <c r="C110" s="305"/>
      <c r="D110" s="305"/>
      <c r="E110" s="306" t="str">
        <f>IF(C110&gt;0,D110/C110-1,IF(C110&lt;0,-(D110/C110-1),""))</f>
        <v/>
      </c>
      <c r="F110" s="301" t="str">
        <f t="shared" si="4"/>
        <v>否</v>
      </c>
      <c r="G110" s="285" t="str">
        <f t="shared" si="5"/>
        <v>项</v>
      </c>
    </row>
    <row r="111" s="278" customFormat="1" ht="38" customHeight="1" spans="1:7">
      <c r="A111" s="303" t="s">
        <v>1476</v>
      </c>
      <c r="B111" s="304" t="s">
        <v>1477</v>
      </c>
      <c r="C111" s="305"/>
      <c r="D111" s="305"/>
      <c r="E111" s="306" t="str">
        <f>IF(C111&gt;0,D111/C111-1,IF(C111&lt;0,-(D111/C111-1),""))</f>
        <v/>
      </c>
      <c r="F111" s="301" t="str">
        <f t="shared" si="4"/>
        <v>否</v>
      </c>
      <c r="G111" s="285" t="str">
        <f t="shared" si="5"/>
        <v>项</v>
      </c>
    </row>
    <row r="112" s="278" customFormat="1" ht="38" customHeight="1" spans="1:7">
      <c r="A112" s="303" t="s">
        <v>1478</v>
      </c>
      <c r="B112" s="304" t="s">
        <v>1479</v>
      </c>
      <c r="C112" s="305"/>
      <c r="D112" s="305"/>
      <c r="E112" s="306" t="str">
        <f>IF(C112&gt;0,D112/C112-1,IF(C112&lt;0,-(D112/C112-1),""))</f>
        <v/>
      </c>
      <c r="F112" s="301" t="str">
        <f t="shared" si="4"/>
        <v>否</v>
      </c>
      <c r="G112" s="285" t="str">
        <f t="shared" si="5"/>
        <v>项</v>
      </c>
    </row>
    <row r="113" ht="38" customHeight="1" spans="1:7">
      <c r="A113" s="303" t="s">
        <v>1480</v>
      </c>
      <c r="B113" s="304" t="s">
        <v>1481</v>
      </c>
      <c r="C113" s="305"/>
      <c r="D113" s="305"/>
      <c r="E113" s="306" t="str">
        <f>IF(C113&gt;0,D113/C113-1,IF(C113&lt;0,-(D113/C113-1),""))</f>
        <v/>
      </c>
      <c r="F113" s="301" t="str">
        <f t="shared" si="4"/>
        <v>否</v>
      </c>
      <c r="G113" s="285" t="str">
        <f t="shared" si="5"/>
        <v>项</v>
      </c>
    </row>
    <row r="114" s="278" customFormat="1" ht="38" customHeight="1" spans="1:7">
      <c r="A114" s="313">
        <v>21370</v>
      </c>
      <c r="B114" s="302" t="s">
        <v>1482</v>
      </c>
      <c r="C114" s="344"/>
      <c r="D114" s="344"/>
      <c r="E114" s="306"/>
      <c r="F114" s="301" t="str">
        <f t="shared" si="4"/>
        <v>否</v>
      </c>
      <c r="G114" s="285" t="str">
        <f t="shared" si="5"/>
        <v>款</v>
      </c>
    </row>
    <row r="115" s="278" customFormat="1" ht="38" customHeight="1" spans="1:7">
      <c r="A115" s="313">
        <v>2137001</v>
      </c>
      <c r="B115" s="304" t="s">
        <v>1337</v>
      </c>
      <c r="C115" s="305"/>
      <c r="D115" s="305"/>
      <c r="E115" s="306" t="str">
        <f t="shared" ref="E115:E125" si="7">IF(C115&gt;0,D115/C115-1,IF(C115&lt;0,-(D115/C115-1),""))</f>
        <v/>
      </c>
      <c r="F115" s="301" t="str">
        <f t="shared" si="4"/>
        <v>否</v>
      </c>
      <c r="G115" s="285" t="str">
        <f t="shared" si="5"/>
        <v>项</v>
      </c>
    </row>
    <row r="116" ht="38" customHeight="1" spans="1:7">
      <c r="A116" s="313">
        <v>2137099</v>
      </c>
      <c r="B116" s="304" t="s">
        <v>1483</v>
      </c>
      <c r="C116" s="305"/>
      <c r="D116" s="305"/>
      <c r="E116" s="306" t="str">
        <f t="shared" si="7"/>
        <v/>
      </c>
      <c r="F116" s="301" t="str">
        <f t="shared" si="4"/>
        <v>否</v>
      </c>
      <c r="G116" s="285" t="str">
        <f t="shared" si="5"/>
        <v>项</v>
      </c>
    </row>
    <row r="117" s="278" customFormat="1" ht="38" customHeight="1" spans="1:7">
      <c r="A117" s="313">
        <v>21371</v>
      </c>
      <c r="B117" s="304" t="s">
        <v>1484</v>
      </c>
      <c r="C117" s="305"/>
      <c r="D117" s="305"/>
      <c r="E117" s="306" t="str">
        <f t="shared" si="7"/>
        <v/>
      </c>
      <c r="F117" s="301" t="str">
        <f t="shared" si="4"/>
        <v>否</v>
      </c>
      <c r="G117" s="285" t="str">
        <f t="shared" si="5"/>
        <v>款</v>
      </c>
    </row>
    <row r="118" ht="38" customHeight="1" spans="1:7">
      <c r="A118" s="313">
        <v>2137101</v>
      </c>
      <c r="B118" s="304" t="s">
        <v>1475</v>
      </c>
      <c r="C118" s="305"/>
      <c r="D118" s="305"/>
      <c r="E118" s="306" t="str">
        <f t="shared" si="7"/>
        <v/>
      </c>
      <c r="F118" s="301" t="str">
        <f t="shared" si="4"/>
        <v>否</v>
      </c>
      <c r="G118" s="285" t="str">
        <f t="shared" si="5"/>
        <v>项</v>
      </c>
    </row>
    <row r="119" s="278" customFormat="1" ht="38" customHeight="1" spans="1:7">
      <c r="A119" s="313">
        <v>2137102</v>
      </c>
      <c r="B119" s="304" t="s">
        <v>1485</v>
      </c>
      <c r="C119" s="305"/>
      <c r="D119" s="305"/>
      <c r="E119" s="306" t="str">
        <f t="shared" si="7"/>
        <v/>
      </c>
      <c r="F119" s="301" t="str">
        <f t="shared" si="4"/>
        <v>否</v>
      </c>
      <c r="G119" s="285" t="str">
        <f t="shared" si="5"/>
        <v>项</v>
      </c>
    </row>
    <row r="120" s="278" customFormat="1" ht="38" customHeight="1" spans="1:7">
      <c r="A120" s="313">
        <v>2137103</v>
      </c>
      <c r="B120" s="304" t="s">
        <v>1479</v>
      </c>
      <c r="C120" s="305"/>
      <c r="D120" s="305"/>
      <c r="E120" s="306" t="str">
        <f t="shared" si="7"/>
        <v/>
      </c>
      <c r="F120" s="301" t="str">
        <f t="shared" si="4"/>
        <v>否</v>
      </c>
      <c r="G120" s="285" t="str">
        <f t="shared" si="5"/>
        <v>项</v>
      </c>
    </row>
    <row r="121" s="278" customFormat="1" ht="38" customHeight="1" spans="1:7">
      <c r="A121" s="313">
        <v>2137199</v>
      </c>
      <c r="B121" s="304" t="s">
        <v>1486</v>
      </c>
      <c r="C121" s="305"/>
      <c r="D121" s="305"/>
      <c r="E121" s="306" t="str">
        <f t="shared" si="7"/>
        <v/>
      </c>
      <c r="F121" s="301" t="str">
        <f t="shared" si="4"/>
        <v>否</v>
      </c>
      <c r="G121" s="285" t="str">
        <f t="shared" si="5"/>
        <v>项</v>
      </c>
    </row>
    <row r="122" s="278" customFormat="1" ht="38" customHeight="1" spans="1:7">
      <c r="A122" s="314">
        <v>21372</v>
      </c>
      <c r="B122" s="362" t="s">
        <v>1487</v>
      </c>
      <c r="C122" s="340">
        <f>SUM(C123:C125)</f>
        <v>27</v>
      </c>
      <c r="D122" s="340">
        <f>SUM(D123:D125)</f>
        <v>20</v>
      </c>
      <c r="E122" s="306">
        <f t="shared" si="7"/>
        <v>-0.259</v>
      </c>
      <c r="F122" s="301"/>
      <c r="G122" s="285"/>
    </row>
    <row r="123" s="278" customFormat="1" ht="38" customHeight="1" spans="1:7">
      <c r="A123" s="314">
        <v>2137201</v>
      </c>
      <c r="B123" s="363" t="s">
        <v>1488</v>
      </c>
      <c r="C123" s="340">
        <v>27</v>
      </c>
      <c r="D123" s="340">
        <v>20</v>
      </c>
      <c r="E123" s="306">
        <f t="shared" si="7"/>
        <v>-0.259</v>
      </c>
      <c r="F123" s="301"/>
      <c r="G123" s="285"/>
    </row>
    <row r="124" s="278" customFormat="1" ht="38" customHeight="1" spans="1:7">
      <c r="A124" s="314">
        <v>2137202</v>
      </c>
      <c r="B124" s="363" t="s">
        <v>1489</v>
      </c>
      <c r="C124" s="340"/>
      <c r="D124" s="340"/>
      <c r="E124" s="306" t="str">
        <f t="shared" si="7"/>
        <v/>
      </c>
      <c r="F124" s="301"/>
      <c r="G124" s="285"/>
    </row>
    <row r="125" s="278" customFormat="1" ht="38" customHeight="1" spans="1:7">
      <c r="A125" s="314">
        <v>2137299</v>
      </c>
      <c r="B125" s="363" t="s">
        <v>1490</v>
      </c>
      <c r="C125" s="340"/>
      <c r="D125" s="340"/>
      <c r="E125" s="306" t="str">
        <f t="shared" si="7"/>
        <v/>
      </c>
      <c r="F125" s="301"/>
      <c r="G125" s="285"/>
    </row>
    <row r="126" s="278" customFormat="1" ht="38" customHeight="1" spans="1:7">
      <c r="A126" s="297" t="s">
        <v>94</v>
      </c>
      <c r="B126" s="298" t="s">
        <v>1491</v>
      </c>
      <c r="C126" s="340"/>
      <c r="D126" s="340"/>
      <c r="E126" s="311"/>
      <c r="F126" s="301" t="str">
        <f t="shared" ref="F126:F135" si="8">IF(LEN(A126)=3,"是",IF(B126&lt;&gt;"",IF(SUM(C126:D126)&lt;&gt;0,"是","否"),"是"))</f>
        <v>是</v>
      </c>
      <c r="G126" s="285" t="str">
        <f t="shared" ref="G126:G135" si="9">IF(LEN(A126)=3,"类",IF(LEN(A126)=5,"款","项"))</f>
        <v>类</v>
      </c>
    </row>
    <row r="127" s="278" customFormat="1" ht="38" customHeight="1" spans="1:7">
      <c r="A127" s="303" t="s">
        <v>1492</v>
      </c>
      <c r="B127" s="304" t="s">
        <v>1493</v>
      </c>
      <c r="C127" s="305"/>
      <c r="D127" s="305"/>
      <c r="E127" s="306" t="str">
        <f t="shared" ref="E127:E135" si="10">IF(C127&gt;0,D127/C127-1,IF(C127&lt;0,-(D127/C127-1),""))</f>
        <v/>
      </c>
      <c r="F127" s="301" t="str">
        <f t="shared" si="8"/>
        <v>否</v>
      </c>
      <c r="G127" s="285" t="str">
        <f t="shared" si="9"/>
        <v>款</v>
      </c>
    </row>
    <row r="128" ht="38" customHeight="1" spans="1:7">
      <c r="A128" s="303" t="s">
        <v>1494</v>
      </c>
      <c r="B128" s="304" t="s">
        <v>1495</v>
      </c>
      <c r="C128" s="305"/>
      <c r="D128" s="305"/>
      <c r="E128" s="306" t="str">
        <f t="shared" si="10"/>
        <v/>
      </c>
      <c r="F128" s="301" t="str">
        <f t="shared" si="8"/>
        <v>否</v>
      </c>
      <c r="G128" s="285" t="str">
        <f t="shared" si="9"/>
        <v>项</v>
      </c>
    </row>
    <row r="129" s="278" customFormat="1" ht="38" customHeight="1" spans="1:7">
      <c r="A129" s="303" t="s">
        <v>1496</v>
      </c>
      <c r="B129" s="304" t="s">
        <v>1497</v>
      </c>
      <c r="C129" s="305"/>
      <c r="D129" s="305"/>
      <c r="E129" s="306" t="str">
        <f t="shared" si="10"/>
        <v/>
      </c>
      <c r="F129" s="301" t="str">
        <f t="shared" si="8"/>
        <v>否</v>
      </c>
      <c r="G129" s="285" t="str">
        <f t="shared" si="9"/>
        <v>项</v>
      </c>
    </row>
    <row r="130" s="278" customFormat="1" ht="38" customHeight="1" spans="1:7">
      <c r="A130" s="303" t="s">
        <v>1498</v>
      </c>
      <c r="B130" s="304" t="s">
        <v>1499</v>
      </c>
      <c r="C130" s="305"/>
      <c r="D130" s="305"/>
      <c r="E130" s="306" t="str">
        <f t="shared" si="10"/>
        <v/>
      </c>
      <c r="F130" s="301" t="str">
        <f t="shared" si="8"/>
        <v>否</v>
      </c>
      <c r="G130" s="285" t="str">
        <f t="shared" si="9"/>
        <v>项</v>
      </c>
    </row>
    <row r="131" s="278" customFormat="1" ht="38" customHeight="1" spans="1:7">
      <c r="A131" s="303" t="s">
        <v>1500</v>
      </c>
      <c r="B131" s="304" t="s">
        <v>1501</v>
      </c>
      <c r="C131" s="305"/>
      <c r="D131" s="305"/>
      <c r="E131" s="306" t="str">
        <f t="shared" si="10"/>
        <v/>
      </c>
      <c r="F131" s="301" t="str">
        <f t="shared" si="8"/>
        <v>否</v>
      </c>
      <c r="G131" s="285" t="str">
        <f t="shared" si="9"/>
        <v>项</v>
      </c>
    </row>
    <row r="132" ht="38" customHeight="1" spans="1:7">
      <c r="A132" s="303" t="s">
        <v>1502</v>
      </c>
      <c r="B132" s="304" t="s">
        <v>1503</v>
      </c>
      <c r="C132" s="305"/>
      <c r="D132" s="305"/>
      <c r="E132" s="306" t="str">
        <f t="shared" si="10"/>
        <v/>
      </c>
      <c r="F132" s="301" t="str">
        <f t="shared" si="8"/>
        <v>否</v>
      </c>
      <c r="G132" s="285" t="str">
        <f t="shared" si="9"/>
        <v>款</v>
      </c>
    </row>
    <row r="133" ht="38" customHeight="1" spans="1:7">
      <c r="A133" s="303" t="s">
        <v>1504</v>
      </c>
      <c r="B133" s="304" t="s">
        <v>1499</v>
      </c>
      <c r="C133" s="305"/>
      <c r="D133" s="305"/>
      <c r="E133" s="306" t="str">
        <f t="shared" si="10"/>
        <v/>
      </c>
      <c r="F133" s="301" t="str">
        <f t="shared" si="8"/>
        <v>否</v>
      </c>
      <c r="G133" s="285" t="str">
        <f t="shared" si="9"/>
        <v>项</v>
      </c>
    </row>
    <row r="134" s="278" customFormat="1" ht="38" customHeight="1" spans="1:7">
      <c r="A134" s="303" t="s">
        <v>1505</v>
      </c>
      <c r="B134" s="304" t="s">
        <v>1506</v>
      </c>
      <c r="C134" s="305"/>
      <c r="D134" s="305"/>
      <c r="E134" s="306" t="str">
        <f t="shared" si="10"/>
        <v/>
      </c>
      <c r="F134" s="301" t="str">
        <f t="shared" si="8"/>
        <v>否</v>
      </c>
      <c r="G134" s="285" t="str">
        <f t="shared" si="9"/>
        <v>项</v>
      </c>
    </row>
    <row r="135" ht="38" customHeight="1" spans="1:7">
      <c r="A135" s="303" t="s">
        <v>1507</v>
      </c>
      <c r="B135" s="304" t="s">
        <v>1508</v>
      </c>
      <c r="C135" s="305"/>
      <c r="D135" s="305"/>
      <c r="E135" s="306" t="str">
        <f t="shared" si="10"/>
        <v/>
      </c>
      <c r="F135" s="301" t="str">
        <f t="shared" si="8"/>
        <v>否</v>
      </c>
      <c r="G135" s="285" t="str">
        <f t="shared" si="9"/>
        <v>项</v>
      </c>
    </row>
    <row r="136" ht="38" customHeight="1" spans="1:7">
      <c r="A136" s="303" t="s">
        <v>1509</v>
      </c>
      <c r="B136" s="304" t="s">
        <v>1510</v>
      </c>
      <c r="C136" s="305"/>
      <c r="D136" s="305"/>
      <c r="E136" s="306" t="str">
        <f t="shared" ref="E136:E199" si="11">IF(C136&gt;0,D136/C136-1,IF(C136&lt;0,-(D136/C136-1),""))</f>
        <v/>
      </c>
      <c r="F136" s="301" t="str">
        <f t="shared" ref="F136:F199" si="12">IF(LEN(A136)=3,"是",IF(B136&lt;&gt;"",IF(SUM(C136:D136)&lt;&gt;0,"是","否"),"是"))</f>
        <v>否</v>
      </c>
      <c r="G136" s="285" t="str">
        <f t="shared" ref="G136:G199" si="13">IF(LEN(A136)=3,"类",IF(LEN(A136)=5,"款","项"))</f>
        <v>项</v>
      </c>
    </row>
    <row r="137" s="278" customFormat="1" ht="38" customHeight="1" spans="1:7">
      <c r="A137" s="303" t="s">
        <v>1511</v>
      </c>
      <c r="B137" s="302" t="s">
        <v>1512</v>
      </c>
      <c r="C137" s="344"/>
      <c r="D137" s="344"/>
      <c r="E137" s="306"/>
      <c r="F137" s="301" t="str">
        <f t="shared" si="12"/>
        <v>否</v>
      </c>
      <c r="G137" s="285" t="str">
        <f t="shared" si="13"/>
        <v>款</v>
      </c>
    </row>
    <row r="138" s="278" customFormat="1" ht="38" customHeight="1" spans="1:7">
      <c r="A138" s="303" t="s">
        <v>1513</v>
      </c>
      <c r="B138" s="304" t="s">
        <v>1514</v>
      </c>
      <c r="C138" s="305"/>
      <c r="D138" s="305"/>
      <c r="E138" s="306" t="str">
        <f t="shared" si="11"/>
        <v/>
      </c>
      <c r="F138" s="301" t="str">
        <f t="shared" si="12"/>
        <v>否</v>
      </c>
      <c r="G138" s="285" t="str">
        <f t="shared" si="13"/>
        <v>项</v>
      </c>
    </row>
    <row r="139" s="278" customFormat="1" ht="38" customHeight="1" spans="1:7">
      <c r="A139" s="303" t="s">
        <v>1515</v>
      </c>
      <c r="B139" s="304" t="s">
        <v>1516</v>
      </c>
      <c r="C139" s="305"/>
      <c r="D139" s="305"/>
      <c r="E139" s="306" t="str">
        <f t="shared" si="11"/>
        <v/>
      </c>
      <c r="F139" s="301" t="str">
        <f t="shared" si="12"/>
        <v>否</v>
      </c>
      <c r="G139" s="285" t="str">
        <f t="shared" si="13"/>
        <v>项</v>
      </c>
    </row>
    <row r="140" s="278" customFormat="1" ht="38" customHeight="1" spans="1:7">
      <c r="A140" s="303" t="s">
        <v>1517</v>
      </c>
      <c r="B140" s="304" t="s">
        <v>1518</v>
      </c>
      <c r="C140" s="305"/>
      <c r="D140" s="305"/>
      <c r="E140" s="306" t="str">
        <f t="shared" si="11"/>
        <v/>
      </c>
      <c r="F140" s="301" t="str">
        <f t="shared" si="12"/>
        <v>否</v>
      </c>
      <c r="G140" s="285" t="str">
        <f t="shared" si="13"/>
        <v>项</v>
      </c>
    </row>
    <row r="141" s="278" customFormat="1" ht="38" customHeight="1" spans="1:7">
      <c r="A141" s="303" t="s">
        <v>1519</v>
      </c>
      <c r="B141" s="304" t="s">
        <v>1520</v>
      </c>
      <c r="C141" s="305"/>
      <c r="D141" s="305"/>
      <c r="E141" s="306" t="str">
        <f t="shared" si="11"/>
        <v/>
      </c>
      <c r="F141" s="301" t="str">
        <f t="shared" si="12"/>
        <v>否</v>
      </c>
      <c r="G141" s="285" t="str">
        <f t="shared" si="13"/>
        <v>项</v>
      </c>
    </row>
    <row r="142" s="278" customFormat="1" ht="38" customHeight="1" spans="1:7">
      <c r="A142" s="303" t="s">
        <v>1521</v>
      </c>
      <c r="B142" s="302" t="s">
        <v>1522</v>
      </c>
      <c r="C142" s="344"/>
      <c r="D142" s="344"/>
      <c r="E142" s="306"/>
      <c r="F142" s="301" t="str">
        <f t="shared" si="12"/>
        <v>否</v>
      </c>
      <c r="G142" s="285" t="str">
        <f t="shared" si="13"/>
        <v>款</v>
      </c>
    </row>
    <row r="143" s="278" customFormat="1" ht="38" customHeight="1" spans="1:7">
      <c r="A143" s="303" t="s">
        <v>1523</v>
      </c>
      <c r="B143" s="304" t="s">
        <v>1524</v>
      </c>
      <c r="C143" s="305"/>
      <c r="D143" s="305"/>
      <c r="E143" s="306" t="str">
        <f t="shared" si="11"/>
        <v/>
      </c>
      <c r="F143" s="301" t="str">
        <f t="shared" si="12"/>
        <v>否</v>
      </c>
      <c r="G143" s="285" t="str">
        <f t="shared" si="13"/>
        <v>项</v>
      </c>
    </row>
    <row r="144" s="278" customFormat="1" ht="38" customHeight="1" spans="1:7">
      <c r="A144" s="303" t="s">
        <v>1525</v>
      </c>
      <c r="B144" s="304" t="s">
        <v>1526</v>
      </c>
      <c r="C144" s="305"/>
      <c r="D144" s="305"/>
      <c r="E144" s="306" t="str">
        <f t="shared" si="11"/>
        <v/>
      </c>
      <c r="F144" s="301" t="str">
        <f t="shared" si="12"/>
        <v>否</v>
      </c>
      <c r="G144" s="285" t="str">
        <f t="shared" si="13"/>
        <v>项</v>
      </c>
    </row>
    <row r="145" s="278" customFormat="1" ht="38" customHeight="1" spans="1:7">
      <c r="A145" s="303" t="s">
        <v>1527</v>
      </c>
      <c r="B145" s="304" t="s">
        <v>1528</v>
      </c>
      <c r="C145" s="305"/>
      <c r="D145" s="305"/>
      <c r="E145" s="306" t="str">
        <f t="shared" si="11"/>
        <v/>
      </c>
      <c r="F145" s="301" t="str">
        <f t="shared" si="12"/>
        <v>否</v>
      </c>
      <c r="G145" s="285" t="str">
        <f t="shared" si="13"/>
        <v>项</v>
      </c>
    </row>
    <row r="146" s="278" customFormat="1" ht="38" customHeight="1" spans="1:7">
      <c r="A146" s="303" t="s">
        <v>1529</v>
      </c>
      <c r="B146" s="304" t="s">
        <v>1530</v>
      </c>
      <c r="C146" s="305"/>
      <c r="D146" s="305"/>
      <c r="E146" s="306" t="str">
        <f t="shared" si="11"/>
        <v/>
      </c>
      <c r="F146" s="301" t="str">
        <f t="shared" si="12"/>
        <v>否</v>
      </c>
      <c r="G146" s="285" t="str">
        <f t="shared" si="13"/>
        <v>项</v>
      </c>
    </row>
    <row r="147" s="278" customFormat="1" ht="38" customHeight="1" spans="1:7">
      <c r="A147" s="303" t="s">
        <v>1531</v>
      </c>
      <c r="B147" s="304" t="s">
        <v>1532</v>
      </c>
      <c r="C147" s="305"/>
      <c r="D147" s="305"/>
      <c r="E147" s="306" t="str">
        <f t="shared" si="11"/>
        <v/>
      </c>
      <c r="F147" s="301" t="str">
        <f t="shared" si="12"/>
        <v>否</v>
      </c>
      <c r="G147" s="285" t="str">
        <f t="shared" si="13"/>
        <v>项</v>
      </c>
    </row>
    <row r="148" s="278" customFormat="1" ht="38" customHeight="1" spans="1:7">
      <c r="A148" s="303" t="s">
        <v>1533</v>
      </c>
      <c r="B148" s="304" t="s">
        <v>1534</v>
      </c>
      <c r="C148" s="305"/>
      <c r="D148" s="305"/>
      <c r="E148" s="306" t="str">
        <f t="shared" si="11"/>
        <v/>
      </c>
      <c r="F148" s="301" t="str">
        <f t="shared" si="12"/>
        <v>否</v>
      </c>
      <c r="G148" s="285" t="str">
        <f t="shared" si="13"/>
        <v>项</v>
      </c>
    </row>
    <row r="149" s="278" customFormat="1" ht="38" customHeight="1" spans="1:7">
      <c r="A149" s="303" t="s">
        <v>1535</v>
      </c>
      <c r="B149" s="304" t="s">
        <v>1536</v>
      </c>
      <c r="C149" s="305"/>
      <c r="D149" s="305"/>
      <c r="E149" s="306" t="str">
        <f t="shared" si="11"/>
        <v/>
      </c>
      <c r="F149" s="301" t="str">
        <f t="shared" si="12"/>
        <v>否</v>
      </c>
      <c r="G149" s="285" t="str">
        <f t="shared" si="13"/>
        <v>项</v>
      </c>
    </row>
    <row r="150" s="278" customFormat="1" ht="38" customHeight="1" spans="1:7">
      <c r="A150" s="303" t="s">
        <v>1537</v>
      </c>
      <c r="B150" s="304" t="s">
        <v>1538</v>
      </c>
      <c r="C150" s="305"/>
      <c r="D150" s="305"/>
      <c r="E150" s="306" t="str">
        <f t="shared" si="11"/>
        <v/>
      </c>
      <c r="F150" s="301" t="str">
        <f t="shared" si="12"/>
        <v>否</v>
      </c>
      <c r="G150" s="285" t="str">
        <f t="shared" si="13"/>
        <v>项</v>
      </c>
    </row>
    <row r="151" s="278" customFormat="1" ht="38" customHeight="1" spans="1:7">
      <c r="A151" s="303" t="s">
        <v>1539</v>
      </c>
      <c r="B151" s="304" t="s">
        <v>1540</v>
      </c>
      <c r="C151" s="305"/>
      <c r="D151" s="305"/>
      <c r="E151" s="306" t="str">
        <f t="shared" si="11"/>
        <v/>
      </c>
      <c r="F151" s="301" t="str">
        <f t="shared" si="12"/>
        <v>否</v>
      </c>
      <c r="G151" s="285" t="str">
        <f t="shared" si="13"/>
        <v>款</v>
      </c>
    </row>
    <row r="152" s="278" customFormat="1" ht="38" customHeight="1" spans="1:7">
      <c r="A152" s="303" t="s">
        <v>1541</v>
      </c>
      <c r="B152" s="304" t="s">
        <v>1542</v>
      </c>
      <c r="C152" s="305"/>
      <c r="D152" s="305"/>
      <c r="E152" s="306" t="str">
        <f t="shared" si="11"/>
        <v/>
      </c>
      <c r="F152" s="301" t="str">
        <f t="shared" si="12"/>
        <v>否</v>
      </c>
      <c r="G152" s="285" t="str">
        <f t="shared" si="13"/>
        <v>项</v>
      </c>
    </row>
    <row r="153" s="278" customFormat="1" ht="38" customHeight="1" spans="1:7">
      <c r="A153" s="303" t="s">
        <v>1543</v>
      </c>
      <c r="B153" s="304" t="s">
        <v>1544</v>
      </c>
      <c r="C153" s="305"/>
      <c r="D153" s="305"/>
      <c r="E153" s="306" t="str">
        <f t="shared" si="11"/>
        <v/>
      </c>
      <c r="F153" s="301" t="str">
        <f t="shared" si="12"/>
        <v>否</v>
      </c>
      <c r="G153" s="285" t="str">
        <f t="shared" si="13"/>
        <v>项</v>
      </c>
    </row>
    <row r="154" ht="38" customHeight="1" spans="1:7">
      <c r="A154" s="303" t="s">
        <v>1545</v>
      </c>
      <c r="B154" s="304" t="s">
        <v>1546</v>
      </c>
      <c r="C154" s="305"/>
      <c r="D154" s="305"/>
      <c r="E154" s="306" t="str">
        <f t="shared" si="11"/>
        <v/>
      </c>
      <c r="F154" s="301" t="str">
        <f t="shared" si="12"/>
        <v>否</v>
      </c>
      <c r="G154" s="285" t="str">
        <f t="shared" si="13"/>
        <v>项</v>
      </c>
    </row>
    <row r="155" ht="38" customHeight="1" spans="1:7">
      <c r="A155" s="303" t="s">
        <v>1547</v>
      </c>
      <c r="B155" s="304" t="s">
        <v>1548</v>
      </c>
      <c r="C155" s="305"/>
      <c r="D155" s="305"/>
      <c r="E155" s="306" t="str">
        <f t="shared" si="11"/>
        <v/>
      </c>
      <c r="F155" s="301" t="str">
        <f t="shared" si="12"/>
        <v>否</v>
      </c>
      <c r="G155" s="285" t="str">
        <f t="shared" si="13"/>
        <v>项</v>
      </c>
    </row>
    <row r="156" s="278" customFormat="1" ht="38" customHeight="1" spans="1:7">
      <c r="A156" s="303" t="s">
        <v>1549</v>
      </c>
      <c r="B156" s="304" t="s">
        <v>1550</v>
      </c>
      <c r="C156" s="305"/>
      <c r="D156" s="305"/>
      <c r="E156" s="306" t="str">
        <f t="shared" si="11"/>
        <v/>
      </c>
      <c r="F156" s="301" t="str">
        <f t="shared" si="12"/>
        <v>否</v>
      </c>
      <c r="G156" s="285" t="str">
        <f t="shared" si="13"/>
        <v>项</v>
      </c>
    </row>
    <row r="157" ht="38" customHeight="1" spans="1:7">
      <c r="A157" s="303" t="s">
        <v>1551</v>
      </c>
      <c r="B157" s="304" t="s">
        <v>1552</v>
      </c>
      <c r="C157" s="305"/>
      <c r="D157" s="305"/>
      <c r="E157" s="306" t="str">
        <f t="shared" si="11"/>
        <v/>
      </c>
      <c r="F157" s="301" t="str">
        <f t="shared" si="12"/>
        <v>否</v>
      </c>
      <c r="G157" s="285" t="str">
        <f t="shared" si="13"/>
        <v>项</v>
      </c>
    </row>
    <row r="158" ht="38" customHeight="1" spans="1:7">
      <c r="A158" s="303" t="s">
        <v>1553</v>
      </c>
      <c r="B158" s="302" t="s">
        <v>1554</v>
      </c>
      <c r="C158" s="344"/>
      <c r="D158" s="344"/>
      <c r="E158" s="306"/>
      <c r="F158" s="301" t="str">
        <f t="shared" si="12"/>
        <v>否</v>
      </c>
      <c r="G158" s="285" t="str">
        <f t="shared" si="13"/>
        <v>款</v>
      </c>
    </row>
    <row r="159" s="278" customFormat="1" ht="38" customHeight="1" spans="1:7">
      <c r="A159" s="303" t="s">
        <v>1555</v>
      </c>
      <c r="B159" s="304" t="s">
        <v>1556</v>
      </c>
      <c r="C159" s="305"/>
      <c r="D159" s="305"/>
      <c r="E159" s="306" t="str">
        <f t="shared" si="11"/>
        <v/>
      </c>
      <c r="F159" s="301" t="str">
        <f t="shared" si="12"/>
        <v>否</v>
      </c>
      <c r="G159" s="285" t="str">
        <f t="shared" si="13"/>
        <v>项</v>
      </c>
    </row>
    <row r="160" s="278" customFormat="1" ht="38" customHeight="1" spans="1:7">
      <c r="A160" s="303" t="s">
        <v>1557</v>
      </c>
      <c r="B160" s="304" t="s">
        <v>1558</v>
      </c>
      <c r="C160" s="305"/>
      <c r="D160" s="305"/>
      <c r="E160" s="306" t="str">
        <f t="shared" si="11"/>
        <v/>
      </c>
      <c r="F160" s="301" t="str">
        <f t="shared" si="12"/>
        <v>否</v>
      </c>
      <c r="G160" s="285" t="str">
        <f t="shared" si="13"/>
        <v>项</v>
      </c>
    </row>
    <row r="161" s="278" customFormat="1" ht="38" customHeight="1" spans="1:7">
      <c r="A161" s="303" t="s">
        <v>1559</v>
      </c>
      <c r="B161" s="304" t="s">
        <v>1560</v>
      </c>
      <c r="C161" s="305"/>
      <c r="D161" s="305"/>
      <c r="E161" s="306" t="str">
        <f t="shared" si="11"/>
        <v/>
      </c>
      <c r="F161" s="301" t="str">
        <f t="shared" si="12"/>
        <v>否</v>
      </c>
      <c r="G161" s="285" t="str">
        <f t="shared" si="13"/>
        <v>项</v>
      </c>
    </row>
    <row r="162" s="278" customFormat="1" ht="38" customHeight="1" spans="1:7">
      <c r="A162" s="303" t="s">
        <v>1561</v>
      </c>
      <c r="B162" s="304" t="s">
        <v>1562</v>
      </c>
      <c r="C162" s="305"/>
      <c r="D162" s="305"/>
      <c r="E162" s="306" t="str">
        <f t="shared" si="11"/>
        <v/>
      </c>
      <c r="F162" s="301" t="str">
        <f t="shared" si="12"/>
        <v>否</v>
      </c>
      <c r="G162" s="285" t="str">
        <f t="shared" si="13"/>
        <v>项</v>
      </c>
    </row>
    <row r="163" s="278" customFormat="1" ht="38" customHeight="1" spans="1:7">
      <c r="A163" s="303" t="s">
        <v>1563</v>
      </c>
      <c r="B163" s="304" t="s">
        <v>1564</v>
      </c>
      <c r="C163" s="305"/>
      <c r="D163" s="305"/>
      <c r="E163" s="306" t="str">
        <f t="shared" si="11"/>
        <v/>
      </c>
      <c r="F163" s="301" t="str">
        <f t="shared" si="12"/>
        <v>否</v>
      </c>
      <c r="G163" s="285" t="str">
        <f t="shared" si="13"/>
        <v>项</v>
      </c>
    </row>
    <row r="164" s="278" customFormat="1" ht="38" customHeight="1" spans="1:7">
      <c r="A164" s="303" t="s">
        <v>1565</v>
      </c>
      <c r="B164" s="304" t="s">
        <v>1566</v>
      </c>
      <c r="C164" s="305"/>
      <c r="D164" s="305"/>
      <c r="E164" s="306" t="str">
        <f t="shared" si="11"/>
        <v/>
      </c>
      <c r="F164" s="301" t="str">
        <f t="shared" si="12"/>
        <v>否</v>
      </c>
      <c r="G164" s="285" t="str">
        <f t="shared" si="13"/>
        <v>项</v>
      </c>
    </row>
    <row r="165" s="278" customFormat="1" ht="38" customHeight="1" spans="1:7">
      <c r="A165" s="303" t="s">
        <v>1567</v>
      </c>
      <c r="B165" s="304" t="s">
        <v>1568</v>
      </c>
      <c r="C165" s="305"/>
      <c r="D165" s="305"/>
      <c r="E165" s="306" t="str">
        <f t="shared" si="11"/>
        <v/>
      </c>
      <c r="F165" s="301" t="str">
        <f t="shared" si="12"/>
        <v>否</v>
      </c>
      <c r="G165" s="285" t="str">
        <f t="shared" si="13"/>
        <v>项</v>
      </c>
    </row>
    <row r="166" ht="38" customHeight="1" spans="1:7">
      <c r="A166" s="303" t="s">
        <v>1569</v>
      </c>
      <c r="B166" s="304" t="s">
        <v>1570</v>
      </c>
      <c r="C166" s="305"/>
      <c r="D166" s="305"/>
      <c r="E166" s="306" t="str">
        <f t="shared" si="11"/>
        <v/>
      </c>
      <c r="F166" s="301" t="str">
        <f t="shared" si="12"/>
        <v>否</v>
      </c>
      <c r="G166" s="285" t="str">
        <f t="shared" si="13"/>
        <v>项</v>
      </c>
    </row>
    <row r="167" ht="38" customHeight="1" spans="1:7">
      <c r="A167" s="303" t="s">
        <v>1571</v>
      </c>
      <c r="B167" s="304" t="s">
        <v>1572</v>
      </c>
      <c r="C167" s="305"/>
      <c r="D167" s="305"/>
      <c r="E167" s="306" t="str">
        <f t="shared" si="11"/>
        <v/>
      </c>
      <c r="F167" s="301" t="str">
        <f t="shared" si="12"/>
        <v>否</v>
      </c>
      <c r="G167" s="285" t="str">
        <f t="shared" si="13"/>
        <v>款</v>
      </c>
    </row>
    <row r="168" s="278" customFormat="1" ht="38" customHeight="1" spans="1:7">
      <c r="A168" s="303" t="s">
        <v>1573</v>
      </c>
      <c r="B168" s="304" t="s">
        <v>1495</v>
      </c>
      <c r="C168" s="305"/>
      <c r="D168" s="305"/>
      <c r="E168" s="306" t="str">
        <f t="shared" si="11"/>
        <v/>
      </c>
      <c r="F168" s="301" t="str">
        <f t="shared" si="12"/>
        <v>否</v>
      </c>
      <c r="G168" s="285" t="str">
        <f t="shared" si="13"/>
        <v>项</v>
      </c>
    </row>
    <row r="169" s="278" customFormat="1" ht="38" customHeight="1" spans="1:7">
      <c r="A169" s="303" t="s">
        <v>1574</v>
      </c>
      <c r="B169" s="304" t="s">
        <v>1575</v>
      </c>
      <c r="C169" s="305"/>
      <c r="D169" s="305"/>
      <c r="E169" s="306" t="str">
        <f t="shared" si="11"/>
        <v/>
      </c>
      <c r="F169" s="301" t="str">
        <f t="shared" si="12"/>
        <v>否</v>
      </c>
      <c r="G169" s="285" t="str">
        <f t="shared" si="13"/>
        <v>项</v>
      </c>
    </row>
    <row r="170" s="278" customFormat="1" ht="38" customHeight="1" spans="1:7">
      <c r="A170" s="303" t="s">
        <v>1576</v>
      </c>
      <c r="B170" s="302" t="s">
        <v>1577</v>
      </c>
      <c r="C170" s="344"/>
      <c r="D170" s="344"/>
      <c r="E170" s="306"/>
      <c r="F170" s="301" t="str">
        <f t="shared" si="12"/>
        <v>否</v>
      </c>
      <c r="G170" s="285" t="str">
        <f t="shared" si="13"/>
        <v>款</v>
      </c>
    </row>
    <row r="171" s="278" customFormat="1" ht="38" customHeight="1" spans="1:7">
      <c r="A171" s="303" t="s">
        <v>1578</v>
      </c>
      <c r="B171" s="304" t="s">
        <v>1495</v>
      </c>
      <c r="C171" s="305"/>
      <c r="D171" s="305"/>
      <c r="E171" s="306" t="str">
        <f t="shared" si="11"/>
        <v/>
      </c>
      <c r="F171" s="301" t="str">
        <f t="shared" si="12"/>
        <v>否</v>
      </c>
      <c r="G171" s="285" t="str">
        <f t="shared" si="13"/>
        <v>项</v>
      </c>
    </row>
    <row r="172" s="278" customFormat="1" ht="38" customHeight="1" spans="1:7">
      <c r="A172" s="303" t="s">
        <v>1579</v>
      </c>
      <c r="B172" s="304" t="s">
        <v>1580</v>
      </c>
      <c r="C172" s="305"/>
      <c r="D172" s="305"/>
      <c r="E172" s="306" t="str">
        <f t="shared" si="11"/>
        <v/>
      </c>
      <c r="F172" s="301" t="str">
        <f t="shared" si="12"/>
        <v>否</v>
      </c>
      <c r="G172" s="285" t="str">
        <f t="shared" si="13"/>
        <v>项</v>
      </c>
    </row>
    <row r="173" s="278" customFormat="1" ht="38" customHeight="1" spans="1:7">
      <c r="A173" s="303" t="s">
        <v>1581</v>
      </c>
      <c r="B173" s="304" t="s">
        <v>1582</v>
      </c>
      <c r="C173" s="305"/>
      <c r="D173" s="305"/>
      <c r="E173" s="306" t="str">
        <f t="shared" si="11"/>
        <v/>
      </c>
      <c r="F173" s="301" t="str">
        <f t="shared" si="12"/>
        <v>否</v>
      </c>
      <c r="G173" s="285" t="str">
        <f t="shared" si="13"/>
        <v>款</v>
      </c>
    </row>
    <row r="174" ht="38" customHeight="1" spans="1:7">
      <c r="A174" s="303" t="s">
        <v>1583</v>
      </c>
      <c r="B174" s="304" t="s">
        <v>1584</v>
      </c>
      <c r="C174" s="305"/>
      <c r="D174" s="305"/>
      <c r="E174" s="306" t="str">
        <f t="shared" si="11"/>
        <v/>
      </c>
      <c r="F174" s="301" t="str">
        <f t="shared" si="12"/>
        <v>否</v>
      </c>
      <c r="G174" s="285" t="str">
        <f t="shared" si="13"/>
        <v>款</v>
      </c>
    </row>
    <row r="175" ht="38" customHeight="1" spans="1:7">
      <c r="A175" s="303" t="s">
        <v>1585</v>
      </c>
      <c r="B175" s="304" t="s">
        <v>1514</v>
      </c>
      <c r="C175" s="305"/>
      <c r="D175" s="305"/>
      <c r="E175" s="306" t="str">
        <f t="shared" si="11"/>
        <v/>
      </c>
      <c r="F175" s="301" t="str">
        <f t="shared" si="12"/>
        <v>否</v>
      </c>
      <c r="G175" s="285" t="str">
        <f t="shared" si="13"/>
        <v>项</v>
      </c>
    </row>
    <row r="176" ht="38" customHeight="1" spans="1:7">
      <c r="A176" s="303" t="s">
        <v>1586</v>
      </c>
      <c r="B176" s="304" t="s">
        <v>1518</v>
      </c>
      <c r="C176" s="305"/>
      <c r="D176" s="305"/>
      <c r="E176" s="306" t="str">
        <f t="shared" si="11"/>
        <v/>
      </c>
      <c r="F176" s="301" t="str">
        <f t="shared" si="12"/>
        <v>否</v>
      </c>
      <c r="G176" s="285" t="str">
        <f t="shared" si="13"/>
        <v>项</v>
      </c>
    </row>
    <row r="177" s="278" customFormat="1" ht="38" customHeight="1" spans="1:7">
      <c r="A177" s="303" t="s">
        <v>1587</v>
      </c>
      <c r="B177" s="304" t="s">
        <v>1588</v>
      </c>
      <c r="C177" s="305"/>
      <c r="D177" s="305"/>
      <c r="E177" s="306" t="str">
        <f t="shared" si="11"/>
        <v/>
      </c>
      <c r="F177" s="301" t="str">
        <f t="shared" si="12"/>
        <v>否</v>
      </c>
      <c r="G177" s="285" t="str">
        <f t="shared" si="13"/>
        <v>项</v>
      </c>
    </row>
    <row r="178" ht="38" customHeight="1" spans="1:7">
      <c r="A178" s="297" t="s">
        <v>96</v>
      </c>
      <c r="B178" s="298" t="s">
        <v>1589</v>
      </c>
      <c r="C178" s="340"/>
      <c r="D178" s="340"/>
      <c r="E178" s="311"/>
      <c r="F178" s="301" t="str">
        <f t="shared" si="12"/>
        <v>是</v>
      </c>
      <c r="G178" s="285" t="str">
        <f t="shared" si="13"/>
        <v>类</v>
      </c>
    </row>
    <row r="179" ht="38" customHeight="1" spans="1:7">
      <c r="A179" s="303" t="s">
        <v>1590</v>
      </c>
      <c r="B179" s="302" t="s">
        <v>1591</v>
      </c>
      <c r="C179" s="344"/>
      <c r="D179" s="344"/>
      <c r="E179" s="306"/>
      <c r="F179" s="301" t="str">
        <f t="shared" si="12"/>
        <v>否</v>
      </c>
      <c r="G179" s="285" t="str">
        <f t="shared" si="13"/>
        <v>款</v>
      </c>
    </row>
    <row r="180" ht="38" customHeight="1" spans="1:7">
      <c r="A180" s="303" t="s">
        <v>1592</v>
      </c>
      <c r="B180" s="304" t="s">
        <v>1593</v>
      </c>
      <c r="C180" s="305"/>
      <c r="D180" s="305"/>
      <c r="E180" s="306" t="str">
        <f t="shared" si="11"/>
        <v/>
      </c>
      <c r="F180" s="301" t="str">
        <f t="shared" si="12"/>
        <v>否</v>
      </c>
      <c r="G180" s="285" t="str">
        <f t="shared" si="13"/>
        <v>项</v>
      </c>
    </row>
    <row r="181" s="278" customFormat="1" ht="38" customHeight="1" spans="1:7">
      <c r="A181" s="303" t="s">
        <v>1594</v>
      </c>
      <c r="B181" s="304" t="s">
        <v>1595</v>
      </c>
      <c r="C181" s="305"/>
      <c r="D181" s="305"/>
      <c r="E181" s="306" t="str">
        <f t="shared" si="11"/>
        <v/>
      </c>
      <c r="F181" s="301" t="str">
        <f t="shared" si="12"/>
        <v>否</v>
      </c>
      <c r="G181" s="285" t="str">
        <f t="shared" si="13"/>
        <v>项</v>
      </c>
    </row>
    <row r="182" s="278" customFormat="1" ht="38" customHeight="1" spans="1:7">
      <c r="A182" s="297" t="s">
        <v>118</v>
      </c>
      <c r="B182" s="298" t="s">
        <v>1596</v>
      </c>
      <c r="C182" s="340">
        <f>SUM(C183,C187,C196)</f>
        <v>3148</v>
      </c>
      <c r="D182" s="340">
        <f>SUM(D183,D187,D196)</f>
        <v>991</v>
      </c>
      <c r="E182" s="311">
        <f t="shared" si="11"/>
        <v>-0.685</v>
      </c>
      <c r="F182" s="301" t="str">
        <f t="shared" si="12"/>
        <v>是</v>
      </c>
      <c r="G182" s="285" t="str">
        <f t="shared" si="13"/>
        <v>类</v>
      </c>
    </row>
    <row r="183" ht="38" customHeight="1" spans="1:7">
      <c r="A183" s="303" t="s">
        <v>1597</v>
      </c>
      <c r="B183" s="302" t="s">
        <v>1598</v>
      </c>
      <c r="C183" s="344">
        <f>SUM(C184:C186)</f>
        <v>3000</v>
      </c>
      <c r="D183" s="344">
        <f>SUM(D184:D186)</f>
        <v>0</v>
      </c>
      <c r="E183" s="306">
        <f t="shared" si="11"/>
        <v>-1</v>
      </c>
      <c r="F183" s="301" t="str">
        <f t="shared" si="12"/>
        <v>是</v>
      </c>
      <c r="G183" s="285" t="str">
        <f t="shared" si="13"/>
        <v>款</v>
      </c>
    </row>
    <row r="184" ht="38" customHeight="1" spans="1:7">
      <c r="A184" s="303" t="s">
        <v>1599</v>
      </c>
      <c r="B184" s="304" t="s">
        <v>1600</v>
      </c>
      <c r="C184" s="305"/>
      <c r="D184" s="305"/>
      <c r="E184" s="306" t="str">
        <f t="shared" si="11"/>
        <v/>
      </c>
      <c r="F184" s="301" t="str">
        <f t="shared" si="12"/>
        <v>否</v>
      </c>
      <c r="G184" s="285" t="str">
        <f t="shared" si="13"/>
        <v>项</v>
      </c>
    </row>
    <row r="185" s="278" customFormat="1" ht="38" customHeight="1" spans="1:7">
      <c r="A185" s="303" t="s">
        <v>1601</v>
      </c>
      <c r="B185" s="304" t="s">
        <v>1602</v>
      </c>
      <c r="C185" s="305"/>
      <c r="D185" s="305"/>
      <c r="E185" s="306" t="str">
        <f t="shared" si="11"/>
        <v/>
      </c>
      <c r="F185" s="301" t="str">
        <f t="shared" si="12"/>
        <v>否</v>
      </c>
      <c r="G185" s="285" t="str">
        <f t="shared" si="13"/>
        <v>项</v>
      </c>
    </row>
    <row r="186" s="278" customFormat="1" ht="38" customHeight="1" spans="1:7">
      <c r="A186" s="303" t="s">
        <v>1603</v>
      </c>
      <c r="B186" s="304" t="s">
        <v>1604</v>
      </c>
      <c r="C186" s="305">
        <v>3000</v>
      </c>
      <c r="D186" s="305"/>
      <c r="E186" s="306">
        <f t="shared" si="11"/>
        <v>-1</v>
      </c>
      <c r="F186" s="301" t="str">
        <f t="shared" si="12"/>
        <v>是</v>
      </c>
      <c r="G186" s="285" t="str">
        <f t="shared" si="13"/>
        <v>项</v>
      </c>
    </row>
    <row r="187" ht="38" customHeight="1" spans="1:7">
      <c r="A187" s="303" t="s">
        <v>1605</v>
      </c>
      <c r="B187" s="302" t="s">
        <v>1606</v>
      </c>
      <c r="C187" s="344"/>
      <c r="D187" s="344"/>
      <c r="E187" s="306"/>
      <c r="F187" s="301" t="str">
        <f t="shared" si="12"/>
        <v>否</v>
      </c>
      <c r="G187" s="285" t="str">
        <f t="shared" si="13"/>
        <v>款</v>
      </c>
    </row>
    <row r="188" s="278" customFormat="1" ht="38" customHeight="1" spans="1:7">
      <c r="A188" s="303" t="s">
        <v>1607</v>
      </c>
      <c r="B188" s="304" t="s">
        <v>1608</v>
      </c>
      <c r="C188" s="305"/>
      <c r="D188" s="305"/>
      <c r="E188" s="306" t="str">
        <f t="shared" si="11"/>
        <v/>
      </c>
      <c r="F188" s="301" t="str">
        <f t="shared" si="12"/>
        <v>否</v>
      </c>
      <c r="G188" s="285" t="str">
        <f t="shared" si="13"/>
        <v>项</v>
      </c>
    </row>
    <row r="189" ht="38" customHeight="1" spans="1:7">
      <c r="A189" s="303" t="s">
        <v>1609</v>
      </c>
      <c r="B189" s="304" t="s">
        <v>1610</v>
      </c>
      <c r="C189" s="305"/>
      <c r="D189" s="305"/>
      <c r="E189" s="306" t="str">
        <f t="shared" si="11"/>
        <v/>
      </c>
      <c r="F189" s="301" t="str">
        <f t="shared" si="12"/>
        <v>否</v>
      </c>
      <c r="G189" s="285" t="str">
        <f t="shared" si="13"/>
        <v>项</v>
      </c>
    </row>
    <row r="190" ht="38" customHeight="1" spans="1:7">
      <c r="A190" s="303" t="s">
        <v>1611</v>
      </c>
      <c r="B190" s="304" t="s">
        <v>1612</v>
      </c>
      <c r="C190" s="305"/>
      <c r="D190" s="305"/>
      <c r="E190" s="306" t="str">
        <f t="shared" si="11"/>
        <v/>
      </c>
      <c r="F190" s="301" t="str">
        <f t="shared" si="12"/>
        <v>否</v>
      </c>
      <c r="G190" s="285" t="str">
        <f t="shared" si="13"/>
        <v>项</v>
      </c>
    </row>
    <row r="191" ht="38" customHeight="1" spans="1:7">
      <c r="A191" s="303" t="s">
        <v>1613</v>
      </c>
      <c r="B191" s="304" t="s">
        <v>1614</v>
      </c>
      <c r="C191" s="305"/>
      <c r="D191" s="305"/>
      <c r="E191" s="306" t="str">
        <f t="shared" si="11"/>
        <v/>
      </c>
      <c r="F191" s="301" t="str">
        <f t="shared" si="12"/>
        <v>否</v>
      </c>
      <c r="G191" s="285" t="str">
        <f t="shared" si="13"/>
        <v>项</v>
      </c>
    </row>
    <row r="192" ht="38" customHeight="1" spans="1:7">
      <c r="A192" s="303" t="s">
        <v>1615</v>
      </c>
      <c r="B192" s="304" t="s">
        <v>1616</v>
      </c>
      <c r="C192" s="305"/>
      <c r="D192" s="305"/>
      <c r="E192" s="306" t="str">
        <f t="shared" si="11"/>
        <v/>
      </c>
      <c r="F192" s="301" t="str">
        <f t="shared" si="12"/>
        <v>否</v>
      </c>
      <c r="G192" s="285" t="str">
        <f t="shared" si="13"/>
        <v>项</v>
      </c>
    </row>
    <row r="193" ht="38" customHeight="1" spans="1:7">
      <c r="A193" s="303" t="s">
        <v>1617</v>
      </c>
      <c r="B193" s="304" t="s">
        <v>1618</v>
      </c>
      <c r="C193" s="305"/>
      <c r="D193" s="305"/>
      <c r="E193" s="306" t="str">
        <f t="shared" si="11"/>
        <v/>
      </c>
      <c r="F193" s="301" t="str">
        <f t="shared" si="12"/>
        <v>否</v>
      </c>
      <c r="G193" s="285" t="str">
        <f t="shared" si="13"/>
        <v>项</v>
      </c>
    </row>
    <row r="194" s="278" customFormat="1" ht="38" customHeight="1" spans="1:7">
      <c r="A194" s="303" t="s">
        <v>1619</v>
      </c>
      <c r="B194" s="304" t="s">
        <v>1620</v>
      </c>
      <c r="C194" s="305"/>
      <c r="D194" s="305"/>
      <c r="E194" s="306" t="str">
        <f t="shared" si="11"/>
        <v/>
      </c>
      <c r="F194" s="301" t="str">
        <f t="shared" si="12"/>
        <v>否</v>
      </c>
      <c r="G194" s="285" t="str">
        <f t="shared" si="13"/>
        <v>项</v>
      </c>
    </row>
    <row r="195" ht="38" customHeight="1" spans="1:7">
      <c r="A195" s="303" t="s">
        <v>1621</v>
      </c>
      <c r="B195" s="304" t="s">
        <v>1622</v>
      </c>
      <c r="C195" s="305"/>
      <c r="D195" s="305"/>
      <c r="E195" s="306" t="str">
        <f t="shared" si="11"/>
        <v/>
      </c>
      <c r="F195" s="301" t="str">
        <f t="shared" si="12"/>
        <v>否</v>
      </c>
      <c r="G195" s="285" t="str">
        <f t="shared" si="13"/>
        <v>项</v>
      </c>
    </row>
    <row r="196" ht="38" customHeight="1" spans="1:7">
      <c r="A196" s="303" t="s">
        <v>1623</v>
      </c>
      <c r="B196" s="302" t="s">
        <v>1624</v>
      </c>
      <c r="C196" s="344">
        <f>SUM(C197:C207)</f>
        <v>148</v>
      </c>
      <c r="D196" s="344">
        <f>SUM(D197:D207)</f>
        <v>991</v>
      </c>
      <c r="E196" s="306">
        <f t="shared" si="11"/>
        <v>5.696</v>
      </c>
      <c r="F196" s="301" t="str">
        <f t="shared" si="12"/>
        <v>是</v>
      </c>
      <c r="G196" s="285" t="str">
        <f t="shared" si="13"/>
        <v>款</v>
      </c>
    </row>
    <row r="197" ht="38" customHeight="1" spans="1:7">
      <c r="A197" s="313">
        <v>2296001</v>
      </c>
      <c r="B197" s="304" t="s">
        <v>1625</v>
      </c>
      <c r="C197" s="305"/>
      <c r="D197" s="305"/>
      <c r="E197" s="306" t="str">
        <f t="shared" si="11"/>
        <v/>
      </c>
      <c r="F197" s="301" t="str">
        <f t="shared" si="12"/>
        <v>否</v>
      </c>
      <c r="G197" s="285" t="str">
        <f t="shared" si="13"/>
        <v>项</v>
      </c>
    </row>
    <row r="198" s="278" customFormat="1" ht="38" customHeight="1" spans="1:7">
      <c r="A198" s="303" t="s">
        <v>1626</v>
      </c>
      <c r="B198" s="304" t="s">
        <v>1627</v>
      </c>
      <c r="C198" s="305">
        <v>86</v>
      </c>
      <c r="D198" s="305">
        <v>166</v>
      </c>
      <c r="E198" s="306">
        <f t="shared" si="11"/>
        <v>0.93</v>
      </c>
      <c r="F198" s="301" t="str">
        <f t="shared" si="12"/>
        <v>是</v>
      </c>
      <c r="G198" s="285" t="str">
        <f t="shared" si="13"/>
        <v>项</v>
      </c>
    </row>
    <row r="199" ht="38" customHeight="1" spans="1:7">
      <c r="A199" s="303" t="s">
        <v>1628</v>
      </c>
      <c r="B199" s="304" t="s">
        <v>1629</v>
      </c>
      <c r="C199" s="305">
        <v>11</v>
      </c>
      <c r="D199" s="305">
        <v>10</v>
      </c>
      <c r="E199" s="306">
        <f t="shared" si="11"/>
        <v>-0.091</v>
      </c>
      <c r="F199" s="301" t="str">
        <f t="shared" si="12"/>
        <v>是</v>
      </c>
      <c r="G199" s="285" t="str">
        <f t="shared" si="13"/>
        <v>项</v>
      </c>
    </row>
    <row r="200" ht="38" customHeight="1" spans="1:7">
      <c r="A200" s="303" t="s">
        <v>1630</v>
      </c>
      <c r="B200" s="304" t="s">
        <v>1631</v>
      </c>
      <c r="C200" s="305"/>
      <c r="D200" s="305"/>
      <c r="E200" s="306" t="str">
        <f t="shared" ref="E200:E263" si="14">IF(C200&gt;0,D200/C200-1,IF(C200&lt;0,-(D200/C200-1),""))</f>
        <v/>
      </c>
      <c r="F200" s="301" t="str">
        <f t="shared" ref="F200:F263" si="15">IF(LEN(A200)=3,"是",IF(B200&lt;&gt;"",IF(SUM(C200:D200)&lt;&gt;0,"是","否"),"是"))</f>
        <v>否</v>
      </c>
      <c r="G200" s="285" t="str">
        <f t="shared" ref="G200:G263" si="16">IF(LEN(A200)=3,"类",IF(LEN(A200)=5,"款","项"))</f>
        <v>项</v>
      </c>
    </row>
    <row r="201" ht="38" customHeight="1" spans="1:7">
      <c r="A201" s="303" t="s">
        <v>1632</v>
      </c>
      <c r="B201" s="304" t="s">
        <v>1633</v>
      </c>
      <c r="C201" s="305"/>
      <c r="D201" s="305"/>
      <c r="E201" s="306" t="str">
        <f t="shared" si="14"/>
        <v/>
      </c>
      <c r="F201" s="301" t="str">
        <f t="shared" si="15"/>
        <v>否</v>
      </c>
      <c r="G201" s="285" t="str">
        <f t="shared" si="16"/>
        <v>项</v>
      </c>
    </row>
    <row r="202" ht="38" customHeight="1" spans="1:7">
      <c r="A202" s="303" t="s">
        <v>1634</v>
      </c>
      <c r="B202" s="304" t="s">
        <v>1635</v>
      </c>
      <c r="C202" s="305">
        <v>3</v>
      </c>
      <c r="D202" s="305">
        <v>15</v>
      </c>
      <c r="E202" s="306">
        <f t="shared" si="14"/>
        <v>4</v>
      </c>
      <c r="F202" s="301" t="str">
        <f t="shared" si="15"/>
        <v>是</v>
      </c>
      <c r="G202" s="285" t="str">
        <f t="shared" si="16"/>
        <v>项</v>
      </c>
    </row>
    <row r="203" s="278" customFormat="1" ht="38" customHeight="1" spans="1:7">
      <c r="A203" s="303" t="s">
        <v>1636</v>
      </c>
      <c r="B203" s="304" t="s">
        <v>1637</v>
      </c>
      <c r="C203" s="305"/>
      <c r="D203" s="305"/>
      <c r="E203" s="306" t="str">
        <f t="shared" si="14"/>
        <v/>
      </c>
      <c r="F203" s="301" t="str">
        <f t="shared" si="15"/>
        <v>否</v>
      </c>
      <c r="G203" s="285" t="str">
        <f t="shared" si="16"/>
        <v>项</v>
      </c>
    </row>
    <row r="204" s="278" customFormat="1" ht="38" customHeight="1" spans="1:7">
      <c r="A204" s="303" t="s">
        <v>1638</v>
      </c>
      <c r="B204" s="304" t="s">
        <v>1639</v>
      </c>
      <c r="C204" s="305"/>
      <c r="D204" s="305"/>
      <c r="E204" s="306" t="str">
        <f t="shared" si="14"/>
        <v/>
      </c>
      <c r="F204" s="301" t="str">
        <f t="shared" si="15"/>
        <v>否</v>
      </c>
      <c r="G204" s="285" t="str">
        <f t="shared" si="16"/>
        <v>项</v>
      </c>
    </row>
    <row r="205" s="278" customFormat="1" ht="38" customHeight="1" spans="1:7">
      <c r="A205" s="303" t="s">
        <v>1640</v>
      </c>
      <c r="B205" s="304" t="s">
        <v>1641</v>
      </c>
      <c r="C205" s="305"/>
      <c r="D205" s="305"/>
      <c r="E205" s="306" t="str">
        <f t="shared" si="14"/>
        <v/>
      </c>
      <c r="F205" s="301" t="str">
        <f t="shared" si="15"/>
        <v>否</v>
      </c>
      <c r="G205" s="285" t="str">
        <f t="shared" si="16"/>
        <v>项</v>
      </c>
    </row>
    <row r="206" ht="38" customHeight="1" spans="1:7">
      <c r="A206" s="303" t="s">
        <v>1642</v>
      </c>
      <c r="B206" s="304" t="s">
        <v>1643</v>
      </c>
      <c r="C206" s="305"/>
      <c r="D206" s="305"/>
      <c r="E206" s="306" t="str">
        <f t="shared" si="14"/>
        <v/>
      </c>
      <c r="F206" s="301" t="str">
        <f t="shared" si="15"/>
        <v>否</v>
      </c>
      <c r="G206" s="285" t="str">
        <f t="shared" si="16"/>
        <v>项</v>
      </c>
    </row>
    <row r="207" s="278" customFormat="1" ht="38" customHeight="1" spans="1:7">
      <c r="A207" s="303" t="s">
        <v>1644</v>
      </c>
      <c r="B207" s="304" t="s">
        <v>1645</v>
      </c>
      <c r="C207" s="305">
        <v>48</v>
      </c>
      <c r="D207" s="305">
        <v>800</v>
      </c>
      <c r="E207" s="306">
        <f t="shared" si="14"/>
        <v>15.667</v>
      </c>
      <c r="F207" s="301" t="str">
        <f t="shared" si="15"/>
        <v>是</v>
      </c>
      <c r="G207" s="285" t="str">
        <f t="shared" si="16"/>
        <v>项</v>
      </c>
    </row>
    <row r="208" s="278" customFormat="1" ht="38" customHeight="1" spans="1:7">
      <c r="A208" s="297" t="s">
        <v>114</v>
      </c>
      <c r="B208" s="298" t="s">
        <v>1646</v>
      </c>
      <c r="C208" s="340">
        <f>SUM(C209:C224)</f>
        <v>7972</v>
      </c>
      <c r="D208" s="340">
        <f>SUM(D209:D224)</f>
        <v>8458</v>
      </c>
      <c r="E208" s="311">
        <f t="shared" si="14"/>
        <v>0.061</v>
      </c>
      <c r="F208" s="301" t="str">
        <f t="shared" si="15"/>
        <v>是</v>
      </c>
      <c r="G208" s="285" t="str">
        <f t="shared" si="16"/>
        <v>类</v>
      </c>
    </row>
    <row r="209" s="278" customFormat="1" ht="38" customHeight="1" spans="1:7">
      <c r="A209" s="303" t="s">
        <v>1647</v>
      </c>
      <c r="B209" s="304" t="s">
        <v>1648</v>
      </c>
      <c r="C209" s="305"/>
      <c r="D209" s="305"/>
      <c r="E209" s="306" t="str">
        <f t="shared" si="14"/>
        <v/>
      </c>
      <c r="F209" s="301" t="str">
        <f t="shared" si="15"/>
        <v>否</v>
      </c>
      <c r="G209" s="285" t="str">
        <f t="shared" si="16"/>
        <v>项</v>
      </c>
    </row>
    <row r="210" s="278" customFormat="1" ht="38" customHeight="1" spans="1:7">
      <c r="A210" s="303" t="s">
        <v>1649</v>
      </c>
      <c r="B210" s="304" t="s">
        <v>1650</v>
      </c>
      <c r="C210" s="305"/>
      <c r="D210" s="305"/>
      <c r="E210" s="306" t="str">
        <f t="shared" si="14"/>
        <v/>
      </c>
      <c r="F210" s="301" t="str">
        <f t="shared" si="15"/>
        <v>否</v>
      </c>
      <c r="G210" s="285" t="str">
        <f t="shared" si="16"/>
        <v>项</v>
      </c>
    </row>
    <row r="211" s="278" customFormat="1" ht="38" customHeight="1" spans="1:7">
      <c r="A211" s="303" t="s">
        <v>1651</v>
      </c>
      <c r="B211" s="304" t="s">
        <v>1652</v>
      </c>
      <c r="C211" s="305"/>
      <c r="D211" s="305"/>
      <c r="E211" s="306" t="str">
        <f t="shared" si="14"/>
        <v/>
      </c>
      <c r="F211" s="301" t="str">
        <f t="shared" si="15"/>
        <v>否</v>
      </c>
      <c r="G211" s="285" t="str">
        <f t="shared" si="16"/>
        <v>项</v>
      </c>
    </row>
    <row r="212" s="278" customFormat="1" ht="38" customHeight="1" spans="1:7">
      <c r="A212" s="303" t="s">
        <v>1653</v>
      </c>
      <c r="B212" s="304" t="s">
        <v>1654</v>
      </c>
      <c r="C212" s="305">
        <v>144</v>
      </c>
      <c r="D212" s="305">
        <v>141</v>
      </c>
      <c r="E212" s="306">
        <f t="shared" si="14"/>
        <v>-0.021</v>
      </c>
      <c r="F212" s="301" t="str">
        <f t="shared" si="15"/>
        <v>是</v>
      </c>
      <c r="G212" s="285" t="str">
        <f t="shared" si="16"/>
        <v>项</v>
      </c>
    </row>
    <row r="213" s="278" customFormat="1" ht="38" customHeight="1" spans="1:7">
      <c r="A213" s="303" t="s">
        <v>1655</v>
      </c>
      <c r="B213" s="304" t="s">
        <v>1656</v>
      </c>
      <c r="C213" s="305"/>
      <c r="D213" s="305"/>
      <c r="E213" s="306" t="str">
        <f t="shared" si="14"/>
        <v/>
      </c>
      <c r="F213" s="301" t="str">
        <f t="shared" si="15"/>
        <v>否</v>
      </c>
      <c r="G213" s="285" t="str">
        <f t="shared" si="16"/>
        <v>项</v>
      </c>
    </row>
    <row r="214" ht="38" customHeight="1" spans="1:7">
      <c r="A214" s="303" t="s">
        <v>1657</v>
      </c>
      <c r="B214" s="304" t="s">
        <v>1658</v>
      </c>
      <c r="C214" s="305"/>
      <c r="D214" s="305"/>
      <c r="E214" s="306" t="str">
        <f t="shared" si="14"/>
        <v/>
      </c>
      <c r="F214" s="301" t="str">
        <f t="shared" si="15"/>
        <v>否</v>
      </c>
      <c r="G214" s="285" t="str">
        <f t="shared" si="16"/>
        <v>项</v>
      </c>
    </row>
    <row r="215" ht="38" customHeight="1" spans="1:7">
      <c r="A215" s="303" t="s">
        <v>1659</v>
      </c>
      <c r="B215" s="304" t="s">
        <v>1660</v>
      </c>
      <c r="C215" s="305"/>
      <c r="D215" s="305"/>
      <c r="E215" s="306" t="str">
        <f t="shared" si="14"/>
        <v/>
      </c>
      <c r="F215" s="301" t="str">
        <f t="shared" si="15"/>
        <v>否</v>
      </c>
      <c r="G215" s="285" t="str">
        <f t="shared" si="16"/>
        <v>项</v>
      </c>
    </row>
    <row r="216" ht="38" customHeight="1" spans="1:7">
      <c r="A216" s="303" t="s">
        <v>1661</v>
      </c>
      <c r="B216" s="304" t="s">
        <v>1662</v>
      </c>
      <c r="C216" s="305"/>
      <c r="D216" s="305"/>
      <c r="E216" s="306" t="str">
        <f t="shared" si="14"/>
        <v/>
      </c>
      <c r="F216" s="301" t="str">
        <f t="shared" si="15"/>
        <v>否</v>
      </c>
      <c r="G216" s="285" t="str">
        <f t="shared" si="16"/>
        <v>项</v>
      </c>
    </row>
    <row r="217" ht="38" customHeight="1" spans="1:7">
      <c r="A217" s="303" t="s">
        <v>1663</v>
      </c>
      <c r="B217" s="304" t="s">
        <v>1664</v>
      </c>
      <c r="C217" s="305"/>
      <c r="D217" s="305"/>
      <c r="E217" s="306" t="str">
        <f t="shared" si="14"/>
        <v/>
      </c>
      <c r="F217" s="301" t="str">
        <f t="shared" si="15"/>
        <v>否</v>
      </c>
      <c r="G217" s="285" t="str">
        <f t="shared" si="16"/>
        <v>项</v>
      </c>
    </row>
    <row r="218" ht="38" customHeight="1" spans="1:7">
      <c r="A218" s="303" t="s">
        <v>1665</v>
      </c>
      <c r="B218" s="304" t="s">
        <v>1666</v>
      </c>
      <c r="C218" s="305"/>
      <c r="D218" s="305"/>
      <c r="E218" s="306" t="str">
        <f t="shared" si="14"/>
        <v/>
      </c>
      <c r="F218" s="301" t="str">
        <f t="shared" si="15"/>
        <v>否</v>
      </c>
      <c r="G218" s="285" t="str">
        <f t="shared" si="16"/>
        <v>项</v>
      </c>
    </row>
    <row r="219" ht="38" customHeight="1" spans="1:7">
      <c r="A219" s="303" t="s">
        <v>1667</v>
      </c>
      <c r="B219" s="304" t="s">
        <v>1668</v>
      </c>
      <c r="C219" s="305"/>
      <c r="D219" s="305"/>
      <c r="E219" s="306" t="str">
        <f t="shared" si="14"/>
        <v/>
      </c>
      <c r="F219" s="301" t="str">
        <f t="shared" si="15"/>
        <v>否</v>
      </c>
      <c r="G219" s="285" t="str">
        <f t="shared" si="16"/>
        <v>项</v>
      </c>
    </row>
    <row r="220" ht="38" customHeight="1" spans="1:7">
      <c r="A220" s="303" t="s">
        <v>1669</v>
      </c>
      <c r="B220" s="304" t="s">
        <v>1670</v>
      </c>
      <c r="C220" s="305"/>
      <c r="D220" s="305"/>
      <c r="E220" s="306" t="str">
        <f t="shared" si="14"/>
        <v/>
      </c>
      <c r="F220" s="301" t="str">
        <f t="shared" si="15"/>
        <v>否</v>
      </c>
      <c r="G220" s="285" t="str">
        <f t="shared" si="16"/>
        <v>项</v>
      </c>
    </row>
    <row r="221" s="278" customFormat="1" ht="38" customHeight="1" spans="1:7">
      <c r="A221" s="303" t="s">
        <v>1671</v>
      </c>
      <c r="B221" s="304" t="s">
        <v>1672</v>
      </c>
      <c r="C221" s="305">
        <v>5949</v>
      </c>
      <c r="D221" s="305">
        <v>5949</v>
      </c>
      <c r="E221" s="306">
        <f t="shared" si="14"/>
        <v>0</v>
      </c>
      <c r="F221" s="301" t="str">
        <f t="shared" si="15"/>
        <v>是</v>
      </c>
      <c r="G221" s="285" t="str">
        <f t="shared" si="16"/>
        <v>项</v>
      </c>
    </row>
    <row r="222" s="278" customFormat="1" ht="38" customHeight="1" spans="1:7">
      <c r="A222" s="303" t="s">
        <v>1673</v>
      </c>
      <c r="B222" s="304" t="s">
        <v>1674</v>
      </c>
      <c r="C222" s="305">
        <v>613</v>
      </c>
      <c r="D222" s="305">
        <v>613</v>
      </c>
      <c r="E222" s="306">
        <f t="shared" si="14"/>
        <v>0</v>
      </c>
      <c r="F222" s="301" t="str">
        <f t="shared" si="15"/>
        <v>是</v>
      </c>
      <c r="G222" s="285" t="str">
        <f t="shared" si="16"/>
        <v>项</v>
      </c>
    </row>
    <row r="223" s="278" customFormat="1" ht="38" customHeight="1" spans="1:7">
      <c r="A223" s="303" t="s">
        <v>1675</v>
      </c>
      <c r="B223" s="304" t="s">
        <v>1676</v>
      </c>
      <c r="C223" s="305">
        <v>1266</v>
      </c>
      <c r="D223" s="305">
        <v>1266</v>
      </c>
      <c r="E223" s="306">
        <f t="shared" si="14"/>
        <v>0</v>
      </c>
      <c r="F223" s="301" t="str">
        <f t="shared" si="15"/>
        <v>是</v>
      </c>
      <c r="G223" s="285" t="str">
        <f t="shared" si="16"/>
        <v>项</v>
      </c>
    </row>
    <row r="224" ht="38" customHeight="1" spans="1:7">
      <c r="A224" s="303" t="s">
        <v>1677</v>
      </c>
      <c r="B224" s="304" t="s">
        <v>1678</v>
      </c>
      <c r="C224" s="305"/>
      <c r="D224" s="305">
        <v>489</v>
      </c>
      <c r="E224" s="306" t="str">
        <f t="shared" si="14"/>
        <v/>
      </c>
      <c r="F224" s="301" t="str">
        <f t="shared" si="15"/>
        <v>是</v>
      </c>
      <c r="G224" s="285" t="str">
        <f t="shared" si="16"/>
        <v>项</v>
      </c>
    </row>
    <row r="225" s="278" customFormat="1" ht="38" customHeight="1" spans="1:7">
      <c r="A225" s="297" t="s">
        <v>116</v>
      </c>
      <c r="B225" s="298" t="s">
        <v>1679</v>
      </c>
      <c r="C225" s="340">
        <f>SUM(C226)</f>
        <v>22</v>
      </c>
      <c r="D225" s="340">
        <f>SUM(D226)</f>
        <v>2</v>
      </c>
      <c r="E225" s="311">
        <f t="shared" si="14"/>
        <v>-0.909</v>
      </c>
      <c r="F225" s="301" t="str">
        <f t="shared" si="15"/>
        <v>是</v>
      </c>
      <c r="G225" s="285" t="str">
        <f t="shared" si="16"/>
        <v>类</v>
      </c>
    </row>
    <row r="226" s="278" customFormat="1" ht="38" customHeight="1" spans="1:7">
      <c r="A226" s="313">
        <v>23304</v>
      </c>
      <c r="B226" s="302" t="s">
        <v>1680</v>
      </c>
      <c r="C226" s="344">
        <f>SUM(C227:C242)</f>
        <v>22</v>
      </c>
      <c r="D226" s="344">
        <f>SUM(D227:D242)</f>
        <v>2</v>
      </c>
      <c r="E226" s="306">
        <f t="shared" si="14"/>
        <v>-0.909</v>
      </c>
      <c r="F226" s="301" t="str">
        <f t="shared" si="15"/>
        <v>是</v>
      </c>
      <c r="G226" s="285" t="str">
        <f t="shared" si="16"/>
        <v>款</v>
      </c>
    </row>
    <row r="227" ht="38" customHeight="1" spans="1:7">
      <c r="A227" s="303" t="s">
        <v>1681</v>
      </c>
      <c r="B227" s="304" t="s">
        <v>1682</v>
      </c>
      <c r="C227" s="305"/>
      <c r="D227" s="305"/>
      <c r="E227" s="306" t="str">
        <f t="shared" si="14"/>
        <v/>
      </c>
      <c r="F227" s="301" t="str">
        <f t="shared" si="15"/>
        <v>否</v>
      </c>
      <c r="G227" s="285" t="str">
        <f t="shared" si="16"/>
        <v>项</v>
      </c>
    </row>
    <row r="228" s="278" customFormat="1" ht="38" customHeight="1" spans="1:7">
      <c r="A228" s="303" t="s">
        <v>1683</v>
      </c>
      <c r="B228" s="304" t="s">
        <v>1684</v>
      </c>
      <c r="C228" s="305"/>
      <c r="D228" s="305"/>
      <c r="E228" s="306" t="str">
        <f t="shared" si="14"/>
        <v/>
      </c>
      <c r="F228" s="301" t="str">
        <f t="shared" si="15"/>
        <v>否</v>
      </c>
      <c r="G228" s="285" t="str">
        <f t="shared" si="16"/>
        <v>项</v>
      </c>
    </row>
    <row r="229" ht="38" customHeight="1" spans="1:7">
      <c r="A229" s="303" t="s">
        <v>1685</v>
      </c>
      <c r="B229" s="304" t="s">
        <v>1686</v>
      </c>
      <c r="C229" s="305"/>
      <c r="D229" s="305"/>
      <c r="E229" s="306" t="str">
        <f t="shared" si="14"/>
        <v/>
      </c>
      <c r="F229" s="301" t="str">
        <f t="shared" si="15"/>
        <v>否</v>
      </c>
      <c r="G229" s="285" t="str">
        <f t="shared" si="16"/>
        <v>项</v>
      </c>
    </row>
    <row r="230" s="278" customFormat="1" ht="38" customHeight="1" spans="1:7">
      <c r="A230" s="303" t="s">
        <v>1687</v>
      </c>
      <c r="B230" s="304" t="s">
        <v>1688</v>
      </c>
      <c r="C230" s="305"/>
      <c r="D230" s="305"/>
      <c r="E230" s="306" t="str">
        <f t="shared" si="14"/>
        <v/>
      </c>
      <c r="F230" s="301" t="str">
        <f t="shared" si="15"/>
        <v>否</v>
      </c>
      <c r="G230" s="285" t="str">
        <f t="shared" si="16"/>
        <v>项</v>
      </c>
    </row>
    <row r="231" s="278" customFormat="1" ht="38" customHeight="1" spans="1:7">
      <c r="A231" s="303" t="s">
        <v>1689</v>
      </c>
      <c r="B231" s="304" t="s">
        <v>1690</v>
      </c>
      <c r="C231" s="305"/>
      <c r="D231" s="305"/>
      <c r="E231" s="306" t="str">
        <f t="shared" si="14"/>
        <v/>
      </c>
      <c r="F231" s="301" t="str">
        <f t="shared" si="15"/>
        <v>否</v>
      </c>
      <c r="G231" s="285" t="str">
        <f t="shared" si="16"/>
        <v>项</v>
      </c>
    </row>
    <row r="232" ht="38" customHeight="1" spans="1:7">
      <c r="A232" s="303" t="s">
        <v>1691</v>
      </c>
      <c r="B232" s="304" t="s">
        <v>1692</v>
      </c>
      <c r="C232" s="305"/>
      <c r="D232" s="305"/>
      <c r="E232" s="306" t="str">
        <f t="shared" si="14"/>
        <v/>
      </c>
      <c r="F232" s="301" t="str">
        <f t="shared" si="15"/>
        <v>否</v>
      </c>
      <c r="G232" s="285" t="str">
        <f t="shared" si="16"/>
        <v>项</v>
      </c>
    </row>
    <row r="233" ht="38" customHeight="1" spans="1:7">
      <c r="A233" s="303" t="s">
        <v>1693</v>
      </c>
      <c r="B233" s="304" t="s">
        <v>1694</v>
      </c>
      <c r="C233" s="305"/>
      <c r="D233" s="305"/>
      <c r="E233" s="306" t="str">
        <f t="shared" si="14"/>
        <v/>
      </c>
      <c r="F233" s="301" t="str">
        <f t="shared" si="15"/>
        <v>否</v>
      </c>
      <c r="G233" s="285" t="str">
        <f t="shared" si="16"/>
        <v>项</v>
      </c>
    </row>
    <row r="234" ht="38" customHeight="1" spans="1:7">
      <c r="A234" s="303" t="s">
        <v>1695</v>
      </c>
      <c r="B234" s="304" t="s">
        <v>1696</v>
      </c>
      <c r="C234" s="305"/>
      <c r="D234" s="305"/>
      <c r="E234" s="306" t="str">
        <f t="shared" si="14"/>
        <v/>
      </c>
      <c r="F234" s="301" t="str">
        <f t="shared" si="15"/>
        <v>否</v>
      </c>
      <c r="G234" s="285" t="str">
        <f t="shared" si="16"/>
        <v>项</v>
      </c>
    </row>
    <row r="235" ht="38" customHeight="1" spans="1:7">
      <c r="A235" s="303" t="s">
        <v>1697</v>
      </c>
      <c r="B235" s="304" t="s">
        <v>1698</v>
      </c>
      <c r="C235" s="305"/>
      <c r="D235" s="305"/>
      <c r="E235" s="306" t="str">
        <f t="shared" si="14"/>
        <v/>
      </c>
      <c r="F235" s="301" t="str">
        <f t="shared" si="15"/>
        <v>否</v>
      </c>
      <c r="G235" s="285" t="str">
        <f t="shared" si="16"/>
        <v>项</v>
      </c>
    </row>
    <row r="236" ht="38" customHeight="1" spans="1:7">
      <c r="A236" s="303" t="s">
        <v>1699</v>
      </c>
      <c r="B236" s="304" t="s">
        <v>1700</v>
      </c>
      <c r="C236" s="305"/>
      <c r="D236" s="305"/>
      <c r="E236" s="306" t="str">
        <f t="shared" si="14"/>
        <v/>
      </c>
      <c r="F236" s="301" t="str">
        <f t="shared" si="15"/>
        <v>否</v>
      </c>
      <c r="G236" s="285" t="str">
        <f t="shared" si="16"/>
        <v>项</v>
      </c>
    </row>
    <row r="237" ht="38" customHeight="1" spans="1:7">
      <c r="A237" s="303" t="s">
        <v>1701</v>
      </c>
      <c r="B237" s="304" t="s">
        <v>1702</v>
      </c>
      <c r="C237" s="305"/>
      <c r="D237" s="305"/>
      <c r="E237" s="306" t="str">
        <f t="shared" si="14"/>
        <v/>
      </c>
      <c r="F237" s="301" t="str">
        <f t="shared" si="15"/>
        <v>否</v>
      </c>
      <c r="G237" s="285" t="str">
        <f t="shared" si="16"/>
        <v>项</v>
      </c>
    </row>
    <row r="238" ht="38" customHeight="1" spans="1:7">
      <c r="A238" s="303" t="s">
        <v>1703</v>
      </c>
      <c r="B238" s="304" t="s">
        <v>1704</v>
      </c>
      <c r="C238" s="305"/>
      <c r="D238" s="305"/>
      <c r="E238" s="306" t="str">
        <f t="shared" si="14"/>
        <v/>
      </c>
      <c r="F238" s="301" t="str">
        <f t="shared" si="15"/>
        <v>否</v>
      </c>
      <c r="G238" s="285" t="str">
        <f t="shared" si="16"/>
        <v>项</v>
      </c>
    </row>
    <row r="239" ht="38" customHeight="1" spans="1:7">
      <c r="A239" s="303" t="s">
        <v>1705</v>
      </c>
      <c r="B239" s="304" t="s">
        <v>1706</v>
      </c>
      <c r="C239" s="305"/>
      <c r="D239" s="305"/>
      <c r="E239" s="306" t="str">
        <f t="shared" si="14"/>
        <v/>
      </c>
      <c r="F239" s="301" t="str">
        <f t="shared" si="15"/>
        <v>否</v>
      </c>
      <c r="G239" s="285" t="str">
        <f t="shared" si="16"/>
        <v>项</v>
      </c>
    </row>
    <row r="240" s="278" customFormat="1" ht="38" customHeight="1" spans="1:7">
      <c r="A240" s="303" t="s">
        <v>1707</v>
      </c>
      <c r="B240" s="304" t="s">
        <v>1708</v>
      </c>
      <c r="C240" s="305"/>
      <c r="D240" s="305"/>
      <c r="E240" s="306" t="str">
        <f t="shared" si="14"/>
        <v/>
      </c>
      <c r="F240" s="301" t="str">
        <f t="shared" si="15"/>
        <v>否</v>
      </c>
      <c r="G240" s="285" t="str">
        <f t="shared" si="16"/>
        <v>项</v>
      </c>
    </row>
    <row r="241" ht="38" customHeight="1" spans="1:7">
      <c r="A241" s="303" t="s">
        <v>1709</v>
      </c>
      <c r="B241" s="304" t="s">
        <v>1710</v>
      </c>
      <c r="C241" s="305"/>
      <c r="D241" s="305"/>
      <c r="E241" s="306" t="str">
        <f t="shared" si="14"/>
        <v/>
      </c>
      <c r="F241" s="301" t="str">
        <f t="shared" si="15"/>
        <v>否</v>
      </c>
      <c r="G241" s="285" t="str">
        <f t="shared" si="16"/>
        <v>项</v>
      </c>
    </row>
    <row r="242" ht="38" customHeight="1" spans="1:7">
      <c r="A242" s="303" t="s">
        <v>1711</v>
      </c>
      <c r="B242" s="304" t="s">
        <v>1712</v>
      </c>
      <c r="C242" s="305">
        <v>22</v>
      </c>
      <c r="D242" s="305">
        <v>2</v>
      </c>
      <c r="E242" s="306">
        <f t="shared" si="14"/>
        <v>-0.909</v>
      </c>
      <c r="F242" s="301" t="str">
        <f t="shared" si="15"/>
        <v>是</v>
      </c>
      <c r="G242" s="285" t="str">
        <f t="shared" si="16"/>
        <v>项</v>
      </c>
    </row>
    <row r="243" ht="38" customHeight="1" spans="1:7">
      <c r="A243" s="312" t="s">
        <v>1713</v>
      </c>
      <c r="B243" s="298" t="s">
        <v>1714</v>
      </c>
      <c r="C243" s="340"/>
      <c r="D243" s="340"/>
      <c r="E243" s="311"/>
      <c r="F243" s="301" t="str">
        <f t="shared" si="15"/>
        <v>是</v>
      </c>
      <c r="G243" s="285" t="str">
        <f t="shared" si="16"/>
        <v>类</v>
      </c>
    </row>
    <row r="244" ht="38" customHeight="1" spans="1:7">
      <c r="A244" s="313" t="s">
        <v>1715</v>
      </c>
      <c r="B244" s="302" t="s">
        <v>1716</v>
      </c>
      <c r="C244" s="344"/>
      <c r="D244" s="344"/>
      <c r="E244" s="306"/>
      <c r="F244" s="301" t="str">
        <f t="shared" si="15"/>
        <v>否</v>
      </c>
      <c r="G244" s="285" t="str">
        <f t="shared" si="16"/>
        <v>款</v>
      </c>
    </row>
    <row r="245" ht="38" customHeight="1" spans="1:7">
      <c r="A245" s="313" t="s">
        <v>1717</v>
      </c>
      <c r="B245" s="304" t="s">
        <v>1718</v>
      </c>
      <c r="C245" s="305"/>
      <c r="D245" s="305"/>
      <c r="E245" s="306" t="str">
        <f t="shared" si="14"/>
        <v/>
      </c>
      <c r="F245" s="301" t="str">
        <f t="shared" si="15"/>
        <v>否</v>
      </c>
      <c r="G245" s="285" t="str">
        <f t="shared" si="16"/>
        <v>项</v>
      </c>
    </row>
    <row r="246" ht="38" customHeight="1" spans="1:7">
      <c r="A246" s="313" t="s">
        <v>1719</v>
      </c>
      <c r="B246" s="304" t="s">
        <v>1720</v>
      </c>
      <c r="C246" s="305"/>
      <c r="D246" s="305"/>
      <c r="E246" s="306" t="str">
        <f t="shared" si="14"/>
        <v/>
      </c>
      <c r="F246" s="301" t="str">
        <f t="shared" si="15"/>
        <v>否</v>
      </c>
      <c r="G246" s="285" t="str">
        <f t="shared" si="16"/>
        <v>项</v>
      </c>
    </row>
    <row r="247" ht="38" customHeight="1" spans="1:7">
      <c r="A247" s="313" t="s">
        <v>1721</v>
      </c>
      <c r="B247" s="304" t="s">
        <v>1722</v>
      </c>
      <c r="C247" s="305"/>
      <c r="D247" s="305"/>
      <c r="E247" s="306" t="str">
        <f t="shared" si="14"/>
        <v/>
      </c>
      <c r="F247" s="301" t="str">
        <f t="shared" si="15"/>
        <v>否</v>
      </c>
      <c r="G247" s="285" t="str">
        <f t="shared" si="16"/>
        <v>项</v>
      </c>
    </row>
    <row r="248" ht="38" customHeight="1" spans="1:7">
      <c r="A248" s="313" t="s">
        <v>1723</v>
      </c>
      <c r="B248" s="304" t="s">
        <v>1724</v>
      </c>
      <c r="C248" s="305"/>
      <c r="D248" s="305"/>
      <c r="E248" s="306" t="str">
        <f t="shared" si="14"/>
        <v/>
      </c>
      <c r="F248" s="301" t="str">
        <f t="shared" si="15"/>
        <v>否</v>
      </c>
      <c r="G248" s="285" t="str">
        <f t="shared" si="16"/>
        <v>项</v>
      </c>
    </row>
    <row r="249" ht="38" customHeight="1" spans="1:7">
      <c r="A249" s="313" t="s">
        <v>1725</v>
      </c>
      <c r="B249" s="304" t="s">
        <v>1726</v>
      </c>
      <c r="C249" s="305"/>
      <c r="D249" s="305"/>
      <c r="E249" s="306" t="str">
        <f t="shared" si="14"/>
        <v/>
      </c>
      <c r="F249" s="301" t="str">
        <f t="shared" si="15"/>
        <v>否</v>
      </c>
      <c r="G249" s="285" t="str">
        <f t="shared" si="16"/>
        <v>项</v>
      </c>
    </row>
    <row r="250" ht="38" customHeight="1" spans="1:7">
      <c r="A250" s="313" t="s">
        <v>1727</v>
      </c>
      <c r="B250" s="304" t="s">
        <v>1728</v>
      </c>
      <c r="C250" s="305"/>
      <c r="D250" s="305"/>
      <c r="E250" s="306" t="str">
        <f t="shared" si="14"/>
        <v/>
      </c>
      <c r="F250" s="301" t="str">
        <f t="shared" si="15"/>
        <v>否</v>
      </c>
      <c r="G250" s="285" t="str">
        <f t="shared" si="16"/>
        <v>项</v>
      </c>
    </row>
    <row r="251" ht="38" customHeight="1" spans="1:7">
      <c r="A251" s="313" t="s">
        <v>1729</v>
      </c>
      <c r="B251" s="304" t="s">
        <v>1730</v>
      </c>
      <c r="C251" s="305"/>
      <c r="D251" s="305"/>
      <c r="E251" s="306" t="str">
        <f t="shared" si="14"/>
        <v/>
      </c>
      <c r="F251" s="301" t="str">
        <f t="shared" si="15"/>
        <v>否</v>
      </c>
      <c r="G251" s="285" t="str">
        <f t="shared" si="16"/>
        <v>项</v>
      </c>
    </row>
    <row r="252" ht="38" customHeight="1" spans="1:7">
      <c r="A252" s="313" t="s">
        <v>1731</v>
      </c>
      <c r="B252" s="304" t="s">
        <v>1732</v>
      </c>
      <c r="C252" s="305"/>
      <c r="D252" s="305"/>
      <c r="E252" s="306" t="str">
        <f t="shared" si="14"/>
        <v/>
      </c>
      <c r="F252" s="301" t="str">
        <f t="shared" si="15"/>
        <v>否</v>
      </c>
      <c r="G252" s="285" t="str">
        <f t="shared" si="16"/>
        <v>项</v>
      </c>
    </row>
    <row r="253" ht="38" customHeight="1" spans="1:7">
      <c r="A253" s="313" t="s">
        <v>1733</v>
      </c>
      <c r="B253" s="304" t="s">
        <v>1734</v>
      </c>
      <c r="C253" s="305"/>
      <c r="D253" s="305"/>
      <c r="E253" s="306" t="str">
        <f t="shared" si="14"/>
        <v/>
      </c>
      <c r="F253" s="301" t="str">
        <f t="shared" si="15"/>
        <v>否</v>
      </c>
      <c r="G253" s="285" t="str">
        <f t="shared" si="16"/>
        <v>项</v>
      </c>
    </row>
    <row r="254" ht="38" customHeight="1" spans="1:7">
      <c r="A254" s="313" t="s">
        <v>1735</v>
      </c>
      <c r="B254" s="304" t="s">
        <v>1736</v>
      </c>
      <c r="C254" s="305"/>
      <c r="D254" s="305"/>
      <c r="E254" s="306" t="str">
        <f t="shared" si="14"/>
        <v/>
      </c>
      <c r="F254" s="301" t="str">
        <f t="shared" si="15"/>
        <v>否</v>
      </c>
      <c r="G254" s="285" t="str">
        <f t="shared" si="16"/>
        <v>项</v>
      </c>
    </row>
    <row r="255" ht="38" customHeight="1" spans="1:7">
      <c r="A255" s="313" t="s">
        <v>1737</v>
      </c>
      <c r="B255" s="304" t="s">
        <v>1738</v>
      </c>
      <c r="C255" s="305"/>
      <c r="D255" s="305"/>
      <c r="E255" s="306" t="str">
        <f t="shared" si="14"/>
        <v/>
      </c>
      <c r="F255" s="301" t="str">
        <f t="shared" si="15"/>
        <v>否</v>
      </c>
      <c r="G255" s="285" t="str">
        <f t="shared" si="16"/>
        <v>项</v>
      </c>
    </row>
    <row r="256" ht="38" customHeight="1" spans="1:7">
      <c r="A256" s="313" t="s">
        <v>1739</v>
      </c>
      <c r="B256" s="304" t="s">
        <v>1740</v>
      </c>
      <c r="C256" s="305"/>
      <c r="D256" s="305"/>
      <c r="E256" s="306" t="str">
        <f t="shared" si="14"/>
        <v/>
      </c>
      <c r="F256" s="301" t="str">
        <f t="shared" si="15"/>
        <v>否</v>
      </c>
      <c r="G256" s="285" t="str">
        <f t="shared" si="16"/>
        <v>项</v>
      </c>
    </row>
    <row r="257" ht="38" customHeight="1" spans="1:7">
      <c r="A257" s="313" t="s">
        <v>1741</v>
      </c>
      <c r="B257" s="302" t="s">
        <v>1742</v>
      </c>
      <c r="C257" s="344"/>
      <c r="D257" s="344"/>
      <c r="E257" s="306"/>
      <c r="F257" s="301" t="str">
        <f t="shared" si="15"/>
        <v>否</v>
      </c>
      <c r="G257" s="285" t="str">
        <f t="shared" si="16"/>
        <v>款</v>
      </c>
    </row>
    <row r="258" ht="38" customHeight="1" spans="1:7">
      <c r="A258" s="313" t="s">
        <v>1743</v>
      </c>
      <c r="B258" s="304" t="s">
        <v>1744</v>
      </c>
      <c r="C258" s="305">
        <v>0</v>
      </c>
      <c r="D258" s="305"/>
      <c r="E258" s="306" t="str">
        <f t="shared" si="14"/>
        <v/>
      </c>
      <c r="F258" s="301" t="str">
        <f t="shared" si="15"/>
        <v>否</v>
      </c>
      <c r="G258" s="285" t="str">
        <f t="shared" si="16"/>
        <v>项</v>
      </c>
    </row>
    <row r="259" ht="38" customHeight="1" spans="1:7">
      <c r="A259" s="313" t="s">
        <v>1745</v>
      </c>
      <c r="B259" s="304" t="s">
        <v>1746</v>
      </c>
      <c r="C259" s="305">
        <v>0</v>
      </c>
      <c r="D259" s="305"/>
      <c r="E259" s="306" t="str">
        <f t="shared" si="14"/>
        <v/>
      </c>
      <c r="F259" s="301" t="str">
        <f t="shared" si="15"/>
        <v>否</v>
      </c>
      <c r="G259" s="285" t="str">
        <f t="shared" si="16"/>
        <v>项</v>
      </c>
    </row>
    <row r="260" ht="38" customHeight="1" spans="1:7">
      <c r="A260" s="313" t="s">
        <v>1747</v>
      </c>
      <c r="B260" s="304" t="s">
        <v>1748</v>
      </c>
      <c r="C260" s="305">
        <v>0</v>
      </c>
      <c r="D260" s="305"/>
      <c r="E260" s="306" t="str">
        <f t="shared" si="14"/>
        <v/>
      </c>
      <c r="F260" s="301" t="str">
        <f t="shared" si="15"/>
        <v>否</v>
      </c>
      <c r="G260" s="285" t="str">
        <f t="shared" si="16"/>
        <v>项</v>
      </c>
    </row>
    <row r="261" ht="38" customHeight="1" spans="1:7">
      <c r="A261" s="313" t="s">
        <v>1749</v>
      </c>
      <c r="B261" s="304" t="s">
        <v>1750</v>
      </c>
      <c r="C261" s="305">
        <v>0</v>
      </c>
      <c r="D261" s="305"/>
      <c r="E261" s="306" t="str">
        <f t="shared" si="14"/>
        <v/>
      </c>
      <c r="F261" s="301" t="str">
        <f t="shared" si="15"/>
        <v>否</v>
      </c>
      <c r="G261" s="285" t="str">
        <f t="shared" si="16"/>
        <v>项</v>
      </c>
    </row>
    <row r="262" ht="38" customHeight="1" spans="1:7">
      <c r="A262" s="313" t="s">
        <v>1751</v>
      </c>
      <c r="B262" s="304" t="s">
        <v>1752</v>
      </c>
      <c r="C262" s="305"/>
      <c r="D262" s="305"/>
      <c r="E262" s="306" t="str">
        <f t="shared" si="14"/>
        <v/>
      </c>
      <c r="F262" s="301" t="str">
        <f t="shared" si="15"/>
        <v>否</v>
      </c>
      <c r="G262" s="285" t="str">
        <f t="shared" si="16"/>
        <v>项</v>
      </c>
    </row>
    <row r="263" ht="38" customHeight="1" spans="1:7">
      <c r="A263" s="313" t="s">
        <v>1753</v>
      </c>
      <c r="B263" s="304" t="s">
        <v>1754</v>
      </c>
      <c r="C263" s="305"/>
      <c r="D263" s="305"/>
      <c r="E263" s="306" t="str">
        <f t="shared" si="14"/>
        <v/>
      </c>
      <c r="F263" s="301" t="str">
        <f t="shared" si="15"/>
        <v>否</v>
      </c>
      <c r="G263" s="285" t="str">
        <f t="shared" si="16"/>
        <v>项</v>
      </c>
    </row>
    <row r="264" ht="38" customHeight="1" spans="1:6">
      <c r="A264" s="297"/>
      <c r="B264" s="298"/>
      <c r="C264" s="299"/>
      <c r="D264" s="299"/>
      <c r="E264" s="306" t="str">
        <f t="shared" ref="E264:E273" si="17">IF(C264&gt;0,D264/C264-1,IF(C264&lt;0,-(D264/C264-1),""))</f>
        <v/>
      </c>
      <c r="F264" s="301" t="str">
        <f>IF(LEN(A264)=3,"是",IF(B264&lt;&gt;"",IF(SUM(C264:D264)&lt;&gt;0,"是","否"),"是"))</f>
        <v>是</v>
      </c>
    </row>
    <row r="265" ht="38" customHeight="1" spans="1:6">
      <c r="A265" s="317"/>
      <c r="B265" s="318" t="s">
        <v>1755</v>
      </c>
      <c r="C265" s="340">
        <f>SUM(C4,C20,C32,C43,C98,C126,C178,C182,C208,C225,C243)</f>
        <v>80281</v>
      </c>
      <c r="D265" s="340">
        <f>SUM(D4,D20,D32,D43,D98,D126,D178,D182,D208,D225,D243)</f>
        <v>27483</v>
      </c>
      <c r="E265" s="311">
        <f t="shared" si="17"/>
        <v>-0.658</v>
      </c>
      <c r="F265" s="301" t="s">
        <v>1756</v>
      </c>
    </row>
    <row r="266" ht="38" customHeight="1" spans="1:6">
      <c r="A266" s="364" t="s">
        <v>1757</v>
      </c>
      <c r="B266" s="320" t="s">
        <v>121</v>
      </c>
      <c r="C266" s="365">
        <f>SUM(C267,C270,C271)</f>
        <v>3090</v>
      </c>
      <c r="D266" s="365">
        <f>SUM(D267,D270,D271)</f>
        <v>8021</v>
      </c>
      <c r="E266" s="311">
        <f t="shared" si="17"/>
        <v>1.596</v>
      </c>
      <c r="F266" s="301" t="str">
        <f t="shared" ref="F265:F273" si="18">IF(LEN(A266)=3,"是",IF(B266&lt;&gt;"",IF(SUM(C266:D266)&lt;&gt;0,"是","否"),"是"))</f>
        <v>是</v>
      </c>
    </row>
    <row r="267" ht="38" customHeight="1" spans="1:6">
      <c r="A267" s="364" t="s">
        <v>1758</v>
      </c>
      <c r="B267" s="366" t="s">
        <v>1759</v>
      </c>
      <c r="C267" s="365">
        <f>SUM(C268:C269)</f>
        <v>1373</v>
      </c>
      <c r="D267" s="365">
        <f>SUM(D268:D269)</f>
        <v>2021</v>
      </c>
      <c r="E267" s="311">
        <f t="shared" si="17"/>
        <v>0.472</v>
      </c>
      <c r="F267" s="301" t="str">
        <f t="shared" si="18"/>
        <v>是</v>
      </c>
    </row>
    <row r="268" ht="38" customHeight="1" spans="1:7">
      <c r="A268" s="367" t="s">
        <v>1760</v>
      </c>
      <c r="B268" s="324" t="s">
        <v>1761</v>
      </c>
      <c r="C268" s="368">
        <v>1373</v>
      </c>
      <c r="D268" s="369">
        <v>960</v>
      </c>
      <c r="E268" s="306">
        <f t="shared" si="17"/>
        <v>-0.301</v>
      </c>
      <c r="F268" s="301" t="str">
        <f t="shared" si="18"/>
        <v>是</v>
      </c>
      <c r="G268" s="278"/>
    </row>
    <row r="269" ht="38" customHeight="1" spans="1:7">
      <c r="A269" s="367" t="s">
        <v>1762</v>
      </c>
      <c r="B269" s="324" t="s">
        <v>1763</v>
      </c>
      <c r="C269" s="368"/>
      <c r="D269" s="369">
        <v>1061</v>
      </c>
      <c r="E269" s="306" t="str">
        <f t="shared" si="17"/>
        <v/>
      </c>
      <c r="F269" s="301" t="str">
        <f t="shared" si="18"/>
        <v>是</v>
      </c>
      <c r="G269" s="278"/>
    </row>
    <row r="270" ht="38" customHeight="1" spans="1:6">
      <c r="A270" s="370" t="s">
        <v>1764</v>
      </c>
      <c r="B270" s="321" t="s">
        <v>1765</v>
      </c>
      <c r="C270" s="371">
        <v>1216</v>
      </c>
      <c r="D270" s="372">
        <v>6000</v>
      </c>
      <c r="E270" s="306">
        <f t="shared" si="17"/>
        <v>3.934</v>
      </c>
      <c r="F270" s="301" t="str">
        <f t="shared" si="18"/>
        <v>是</v>
      </c>
    </row>
    <row r="271" ht="38" customHeight="1" spans="1:6">
      <c r="A271" s="370" t="s">
        <v>1766</v>
      </c>
      <c r="B271" s="321" t="s">
        <v>1767</v>
      </c>
      <c r="C271" s="371">
        <v>501</v>
      </c>
      <c r="D271" s="372"/>
      <c r="E271" s="306">
        <f t="shared" si="17"/>
        <v>-1</v>
      </c>
      <c r="F271" s="301" t="str">
        <f t="shared" si="18"/>
        <v>是</v>
      </c>
    </row>
    <row r="272" ht="38" customHeight="1" spans="1:6">
      <c r="A272" s="370" t="s">
        <v>1768</v>
      </c>
      <c r="B272" s="326" t="s">
        <v>1769</v>
      </c>
      <c r="C272" s="365">
        <v>18900</v>
      </c>
      <c r="D272" s="373">
        <v>130</v>
      </c>
      <c r="E272" s="311">
        <f t="shared" si="17"/>
        <v>-0.993</v>
      </c>
      <c r="F272" s="301" t="str">
        <f t="shared" si="18"/>
        <v>是</v>
      </c>
    </row>
    <row r="273" ht="38" customHeight="1" spans="1:6">
      <c r="A273" s="374"/>
      <c r="B273" s="328" t="s">
        <v>129</v>
      </c>
      <c r="C273" s="365">
        <f>SUM(C265,C266,C272)</f>
        <v>102271</v>
      </c>
      <c r="D273" s="365">
        <f>SUM(D265,D266,D272)</f>
        <v>35634</v>
      </c>
      <c r="E273" s="311">
        <f t="shared" si="17"/>
        <v>-0.652</v>
      </c>
      <c r="F273" s="301" t="s">
        <v>1756</v>
      </c>
    </row>
    <row r="274" spans="3:3">
      <c r="C274" s="375"/>
    </row>
    <row r="276" spans="3:3">
      <c r="C276" s="375"/>
    </row>
    <row r="278" spans="3:3">
      <c r="C278" s="375"/>
    </row>
    <row r="279" spans="3:3">
      <c r="C279" s="375"/>
    </row>
    <row r="281" spans="3:3">
      <c r="C281" s="375"/>
    </row>
    <row r="282" spans="3:3">
      <c r="C282" s="375"/>
    </row>
    <row r="283" spans="3:3">
      <c r="C283" s="375"/>
    </row>
    <row r="284" spans="3:3">
      <c r="C284" s="375"/>
    </row>
    <row r="286" spans="3:3">
      <c r="C286" s="375"/>
    </row>
  </sheetData>
  <autoFilter xmlns:etc="http://www.wps.cn/officeDocument/2017/etCustomData" ref="A3:G273" etc:filterBottomFollowUsedRange="0">
    <extLst/>
  </autoFilter>
  <mergeCells count="1">
    <mergeCell ref="B1:E1"/>
  </mergeCells>
  <conditionalFormatting sqref="B122">
    <cfRule type="expression" dxfId="1" priority="1" stopIfTrue="1">
      <formula>"len($A:$A)=3"</formula>
    </cfRule>
  </conditionalFormatting>
  <conditionalFormatting sqref="B272">
    <cfRule type="expression" dxfId="1" priority="4" stopIfTrue="1">
      <formula>"len($A:$A)=3"</formula>
    </cfRule>
  </conditionalFormatting>
  <conditionalFormatting sqref="C272">
    <cfRule type="expression" dxfId="1" priority="3" stopIfTrue="1">
      <formula>"len($A:$A)=3"</formula>
    </cfRule>
  </conditionalFormatting>
  <conditionalFormatting sqref="D272">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37"/>
  <sheetViews>
    <sheetView showGridLines="0" showZeros="0" view="pageBreakPreview" zoomScale="85" zoomScaleNormal="115" workbookViewId="0">
      <pane ySplit="3" topLeftCell="A14" activePane="bottomLeft" state="frozen"/>
      <selection/>
      <selection pane="bottomLeft" activeCell="F1" sqref="F$1:F$1048576"/>
    </sheetView>
  </sheetViews>
  <sheetFormatPr defaultColWidth="9" defaultRowHeight="14.25" outlineLevelCol="5"/>
  <cols>
    <col min="1" max="1" width="15" style="152" hidden="1" customWidth="1"/>
    <col min="2" max="2" width="50.75" style="152" customWidth="1"/>
    <col min="3" max="4" width="20.6333333333333" style="152" customWidth="1"/>
    <col min="5" max="5" width="20.6333333333333" style="332" customWidth="1"/>
    <col min="6" max="6" width="3.75" style="152" hidden="1" customWidth="1"/>
    <col min="7" max="16384" width="9" style="152"/>
  </cols>
  <sheetData>
    <row r="1" ht="45" customHeight="1" spans="1:6">
      <c r="A1" s="154"/>
      <c r="B1" s="286" t="s">
        <v>1770</v>
      </c>
      <c r="C1" s="286"/>
      <c r="D1" s="286"/>
      <c r="E1" s="286"/>
      <c r="F1" s="154"/>
    </row>
    <row r="2" s="330" customFormat="1" ht="20.1" customHeight="1" spans="1:6">
      <c r="A2" s="333"/>
      <c r="B2" s="334"/>
      <c r="C2" s="335"/>
      <c r="D2" s="334"/>
      <c r="E2" s="336" t="s">
        <v>2</v>
      </c>
      <c r="F2" s="333"/>
    </row>
    <row r="3" s="331" customFormat="1" ht="45" customHeight="1" spans="1:6">
      <c r="A3" s="337" t="s">
        <v>3</v>
      </c>
      <c r="B3" s="338" t="s">
        <v>4</v>
      </c>
      <c r="C3" s="172" t="s">
        <v>131</v>
      </c>
      <c r="D3" s="172" t="s">
        <v>6</v>
      </c>
      <c r="E3" s="172" t="s">
        <v>132</v>
      </c>
      <c r="F3" s="339" t="s">
        <v>8</v>
      </c>
    </row>
    <row r="4" s="331" customFormat="1" ht="36" customHeight="1" spans="1:6">
      <c r="A4" s="303" t="s">
        <v>1246</v>
      </c>
      <c r="B4" s="298" t="s">
        <v>1247</v>
      </c>
      <c r="C4" s="340"/>
      <c r="D4" s="340"/>
      <c r="E4" s="311"/>
      <c r="F4" s="341" t="str">
        <f t="shared" ref="F4:F29" si="0">IF(LEN(A4)=7,"是",IF(B4&lt;&gt;"",IF(SUM(C4:D4)&lt;&gt;0,"是","否"),"是"))</f>
        <v>是</v>
      </c>
    </row>
    <row r="5" ht="36" customHeight="1" spans="1:6">
      <c r="A5" s="303" t="s">
        <v>1248</v>
      </c>
      <c r="B5" s="298" t="s">
        <v>1249</v>
      </c>
      <c r="C5" s="340"/>
      <c r="D5" s="340"/>
      <c r="E5" s="342"/>
      <c r="F5" s="341" t="str">
        <f t="shared" si="0"/>
        <v>是</v>
      </c>
    </row>
    <row r="6" ht="36" customHeight="1" spans="1:6">
      <c r="A6" s="303" t="s">
        <v>1250</v>
      </c>
      <c r="B6" s="298" t="s">
        <v>1251</v>
      </c>
      <c r="C6" s="340"/>
      <c r="D6" s="340"/>
      <c r="E6" s="342"/>
      <c r="F6" s="341" t="str">
        <f t="shared" si="0"/>
        <v>是</v>
      </c>
    </row>
    <row r="7" ht="36" customHeight="1" spans="1:6">
      <c r="A7" s="303" t="s">
        <v>1252</v>
      </c>
      <c r="B7" s="298" t="s">
        <v>1253</v>
      </c>
      <c r="C7" s="340"/>
      <c r="D7" s="340"/>
      <c r="E7" s="342"/>
      <c r="F7" s="341" t="str">
        <f t="shared" si="0"/>
        <v>是</v>
      </c>
    </row>
    <row r="8" ht="36" customHeight="1" spans="1:6">
      <c r="A8" s="303" t="s">
        <v>1254</v>
      </c>
      <c r="B8" s="298" t="s">
        <v>1255</v>
      </c>
      <c r="C8" s="340"/>
      <c r="D8" s="340"/>
      <c r="E8" s="342"/>
      <c r="F8" s="341" t="str">
        <f t="shared" si="0"/>
        <v>是</v>
      </c>
    </row>
    <row r="9" ht="36" customHeight="1" spans="1:6">
      <c r="A9" s="303" t="s">
        <v>1256</v>
      </c>
      <c r="B9" s="298" t="s">
        <v>1257</v>
      </c>
      <c r="C9" s="340"/>
      <c r="D9" s="340"/>
      <c r="E9" s="342"/>
      <c r="F9" s="341" t="str">
        <f t="shared" si="0"/>
        <v>是</v>
      </c>
    </row>
    <row r="10" ht="36" customHeight="1" spans="1:6">
      <c r="A10" s="303" t="s">
        <v>1258</v>
      </c>
      <c r="B10" s="298" t="s">
        <v>1259</v>
      </c>
      <c r="C10" s="340">
        <f>SUM(C11:C15)</f>
        <v>17378</v>
      </c>
      <c r="D10" s="340">
        <f>SUM(D11:D15)</f>
        <v>27284</v>
      </c>
      <c r="E10" s="342">
        <f>IF(C10&gt;0,D10/C10-1,IF(C10&lt;0,-(D10/C10-1),""))</f>
        <v>0.57</v>
      </c>
      <c r="F10" s="341" t="str">
        <f t="shared" si="0"/>
        <v>是</v>
      </c>
    </row>
    <row r="11" ht="36" customHeight="1" spans="1:6">
      <c r="A11" s="303" t="s">
        <v>1260</v>
      </c>
      <c r="B11" s="304" t="s">
        <v>1261</v>
      </c>
      <c r="C11" s="305">
        <v>16957</v>
      </c>
      <c r="D11" s="305">
        <v>22097</v>
      </c>
      <c r="E11" s="343">
        <f>IF(C11&gt;0,D11/C11-1,IF(C11&lt;0,-(D11/C11-1),""))</f>
        <v>0.303</v>
      </c>
      <c r="F11" s="145" t="str">
        <f t="shared" si="0"/>
        <v>是</v>
      </c>
    </row>
    <row r="12" ht="36" customHeight="1" spans="1:6">
      <c r="A12" s="303" t="s">
        <v>1262</v>
      </c>
      <c r="B12" s="304" t="s">
        <v>1263</v>
      </c>
      <c r="C12" s="305">
        <v>0</v>
      </c>
      <c r="D12" s="305"/>
      <c r="E12" s="343" t="str">
        <f>IF(C12&gt;0,D12/C12-1,IF(C12&lt;0,-(D12/C12-1),""))</f>
        <v/>
      </c>
      <c r="F12" s="341" t="str">
        <f t="shared" si="0"/>
        <v>否</v>
      </c>
    </row>
    <row r="13" ht="36" customHeight="1" spans="1:6">
      <c r="A13" s="303" t="s">
        <v>1264</v>
      </c>
      <c r="B13" s="304" t="s">
        <v>1265</v>
      </c>
      <c r="C13" s="305">
        <v>421</v>
      </c>
      <c r="D13" s="305">
        <v>5187</v>
      </c>
      <c r="E13" s="343">
        <f>IF(C13&gt;0,D13/C13-1,IF(C13&lt;0,-(D13/C13-1),""))</f>
        <v>11.321</v>
      </c>
      <c r="F13" s="341" t="str">
        <f t="shared" si="0"/>
        <v>是</v>
      </c>
    </row>
    <row r="14" ht="36" customHeight="1" spans="1:6">
      <c r="A14" s="303" t="s">
        <v>1266</v>
      </c>
      <c r="B14" s="304" t="s">
        <v>1267</v>
      </c>
      <c r="C14" s="305">
        <v>0</v>
      </c>
      <c r="D14" s="305"/>
      <c r="E14" s="343" t="str">
        <f>IF(C14&gt;0,D14/C14-1,IF(C14&lt;0,-(D14/C14-1),""))</f>
        <v/>
      </c>
      <c r="F14" s="341" t="str">
        <f t="shared" si="0"/>
        <v>否</v>
      </c>
    </row>
    <row r="15" ht="36" customHeight="1" spans="1:6">
      <c r="A15" s="303" t="s">
        <v>1268</v>
      </c>
      <c r="B15" s="302" t="s">
        <v>1269</v>
      </c>
      <c r="C15" s="344"/>
      <c r="D15" s="344"/>
      <c r="E15" s="343" t="str">
        <f t="shared" ref="E15:E29" si="1">IF(C15&gt;0,D15/C15-1,IF(C15&lt;0,-(D15/C15-1),""))</f>
        <v/>
      </c>
      <c r="F15" s="341" t="str">
        <f t="shared" si="0"/>
        <v>否</v>
      </c>
    </row>
    <row r="16" ht="36" customHeight="1" spans="1:6">
      <c r="A16" s="345" t="s">
        <v>1270</v>
      </c>
      <c r="B16" s="161" t="s">
        <v>1271</v>
      </c>
      <c r="C16" s="340"/>
      <c r="D16" s="340"/>
      <c r="E16" s="343" t="str">
        <f t="shared" si="1"/>
        <v/>
      </c>
      <c r="F16" s="341" t="str">
        <f t="shared" si="0"/>
        <v>是</v>
      </c>
    </row>
    <row r="17" ht="36" customHeight="1" spans="1:6">
      <c r="A17" s="345" t="s">
        <v>1272</v>
      </c>
      <c r="B17" s="161" t="s">
        <v>1273</v>
      </c>
      <c r="C17" s="340"/>
      <c r="D17" s="340"/>
      <c r="E17" s="343" t="str">
        <f t="shared" si="1"/>
        <v/>
      </c>
      <c r="F17" s="341" t="str">
        <f t="shared" si="0"/>
        <v>是</v>
      </c>
    </row>
    <row r="18" ht="36" customHeight="1" spans="1:6">
      <c r="A18" s="345" t="s">
        <v>1274</v>
      </c>
      <c r="B18" s="180" t="s">
        <v>1275</v>
      </c>
      <c r="C18" s="344"/>
      <c r="D18" s="344"/>
      <c r="E18" s="343" t="str">
        <f t="shared" si="1"/>
        <v/>
      </c>
      <c r="F18" s="341" t="str">
        <f t="shared" si="0"/>
        <v>否</v>
      </c>
    </row>
    <row r="19" ht="36" customHeight="1" spans="1:6">
      <c r="A19" s="345" t="s">
        <v>1276</v>
      </c>
      <c r="B19" s="180" t="s">
        <v>1277</v>
      </c>
      <c r="C19" s="344"/>
      <c r="D19" s="344"/>
      <c r="E19" s="343" t="str">
        <f t="shared" si="1"/>
        <v/>
      </c>
      <c r="F19" s="341" t="str">
        <f t="shared" si="0"/>
        <v>否</v>
      </c>
    </row>
    <row r="20" ht="36" customHeight="1" spans="1:6">
      <c r="A20" s="345" t="s">
        <v>1278</v>
      </c>
      <c r="B20" s="161" t="s">
        <v>1279</v>
      </c>
      <c r="C20" s="340"/>
      <c r="D20" s="340"/>
      <c r="E20" s="343" t="str">
        <f t="shared" si="1"/>
        <v/>
      </c>
      <c r="F20" s="341" t="str">
        <f t="shared" si="0"/>
        <v>是</v>
      </c>
    </row>
    <row r="21" ht="36" customHeight="1" spans="1:6">
      <c r="A21" s="345" t="s">
        <v>1280</v>
      </c>
      <c r="B21" s="161" t="s">
        <v>1281</v>
      </c>
      <c r="C21" s="340"/>
      <c r="D21" s="340"/>
      <c r="E21" s="343" t="str">
        <f t="shared" si="1"/>
        <v/>
      </c>
      <c r="F21" s="341" t="str">
        <f t="shared" si="0"/>
        <v>是</v>
      </c>
    </row>
    <row r="22" ht="36" customHeight="1" spans="1:6">
      <c r="A22" s="345" t="s">
        <v>1282</v>
      </c>
      <c r="B22" s="161" t="s">
        <v>1283</v>
      </c>
      <c r="C22" s="340"/>
      <c r="D22" s="340"/>
      <c r="E22" s="343" t="str">
        <f t="shared" si="1"/>
        <v/>
      </c>
      <c r="F22" s="341" t="str">
        <f t="shared" si="0"/>
        <v>是</v>
      </c>
    </row>
    <row r="23" ht="36" customHeight="1" spans="1:6">
      <c r="A23" s="303" t="s">
        <v>1284</v>
      </c>
      <c r="B23" s="298" t="s">
        <v>1285</v>
      </c>
      <c r="C23" s="340"/>
      <c r="D23" s="340"/>
      <c r="E23" s="343" t="str">
        <f t="shared" si="1"/>
        <v/>
      </c>
      <c r="F23" s="341" t="str">
        <f t="shared" si="0"/>
        <v>是</v>
      </c>
    </row>
    <row r="24" ht="36" customHeight="1" spans="1:6">
      <c r="A24" s="303" t="s">
        <v>1286</v>
      </c>
      <c r="B24" s="298" t="s">
        <v>1287</v>
      </c>
      <c r="C24" s="340">
        <v>200</v>
      </c>
      <c r="D24" s="340">
        <v>400</v>
      </c>
      <c r="E24" s="342">
        <f t="shared" si="1"/>
        <v>1</v>
      </c>
      <c r="F24" s="341" t="str">
        <f t="shared" si="0"/>
        <v>是</v>
      </c>
    </row>
    <row r="25" ht="36" customHeight="1" spans="1:6">
      <c r="A25" s="303" t="s">
        <v>1288</v>
      </c>
      <c r="B25" s="298" t="s">
        <v>1289</v>
      </c>
      <c r="C25" s="340"/>
      <c r="D25" s="340"/>
      <c r="E25" s="343" t="str">
        <f t="shared" si="1"/>
        <v/>
      </c>
      <c r="F25" s="341" t="str">
        <f t="shared" si="0"/>
        <v>是</v>
      </c>
    </row>
    <row r="26" ht="36" customHeight="1" spans="1:6">
      <c r="A26" s="303" t="s">
        <v>1290</v>
      </c>
      <c r="B26" s="298" t="s">
        <v>1291</v>
      </c>
      <c r="C26" s="340"/>
      <c r="D26" s="340"/>
      <c r="E26" s="343" t="str">
        <f t="shared" si="1"/>
        <v/>
      </c>
      <c r="F26" s="341" t="str">
        <f t="shared" si="0"/>
        <v>是</v>
      </c>
    </row>
    <row r="27" ht="36" customHeight="1" spans="1:6">
      <c r="A27" s="303" t="s">
        <v>1292</v>
      </c>
      <c r="B27" s="298" t="s">
        <v>1293</v>
      </c>
      <c r="C27" s="340">
        <v>5949</v>
      </c>
      <c r="D27" s="340">
        <v>4806</v>
      </c>
      <c r="E27" s="342">
        <f t="shared" si="1"/>
        <v>-0.192</v>
      </c>
      <c r="F27" s="341" t="str">
        <f t="shared" si="0"/>
        <v>是</v>
      </c>
    </row>
    <row r="28" ht="36" customHeight="1" spans="1:6">
      <c r="A28" s="303"/>
      <c r="B28" s="302"/>
      <c r="C28" s="344"/>
      <c r="D28" s="344"/>
      <c r="E28" s="342" t="str">
        <f t="shared" si="1"/>
        <v/>
      </c>
      <c r="F28" s="145" t="str">
        <f t="shared" si="0"/>
        <v>是</v>
      </c>
    </row>
    <row r="29" ht="36" customHeight="1" spans="1:6">
      <c r="A29" s="317"/>
      <c r="B29" s="318" t="s">
        <v>1771</v>
      </c>
      <c r="C29" s="340">
        <f>SUM(C4:C10,C16,C17,C20:C27)</f>
        <v>23527</v>
      </c>
      <c r="D29" s="340">
        <f>SUM(D4:D10,D16,D17,D20:D27)</f>
        <v>32490</v>
      </c>
      <c r="E29" s="342">
        <f t="shared" si="1"/>
        <v>0.381</v>
      </c>
      <c r="F29" s="145" t="s">
        <v>1756</v>
      </c>
    </row>
    <row r="30" ht="36" customHeight="1" spans="1:6">
      <c r="A30" s="346">
        <v>105</v>
      </c>
      <c r="B30" s="347" t="s">
        <v>1295</v>
      </c>
      <c r="C30" s="348"/>
      <c r="D30" s="348"/>
      <c r="E30" s="342" t="str">
        <f t="shared" ref="E30:E37" si="2">IF(C30&gt;0,D30/C30-1,IF(C30&lt;0,-(D30/C30-1),""))</f>
        <v/>
      </c>
      <c r="F30" s="145" t="s">
        <v>1756</v>
      </c>
    </row>
    <row r="31" ht="36" customHeight="1" spans="1:6">
      <c r="A31" s="346">
        <v>110</v>
      </c>
      <c r="B31" s="347" t="s">
        <v>61</v>
      </c>
      <c r="C31" s="348">
        <f>SUM(C32,C35,C36)</f>
        <v>1234</v>
      </c>
      <c r="D31" s="348">
        <f>SUM(D32,D35,D36)</f>
        <v>3144</v>
      </c>
      <c r="E31" s="342">
        <f t="shared" si="2"/>
        <v>1.548</v>
      </c>
      <c r="F31" s="145" t="s">
        <v>1756</v>
      </c>
    </row>
    <row r="32" ht="36" customHeight="1" spans="1:6">
      <c r="A32" s="349">
        <v>11004</v>
      </c>
      <c r="B32" s="350" t="s">
        <v>1772</v>
      </c>
      <c r="C32" s="351">
        <f>SUM(C33:C34)</f>
        <v>900</v>
      </c>
      <c r="D32" s="351">
        <f>SUM(D33:D34)</f>
        <v>1500</v>
      </c>
      <c r="E32" s="343">
        <f t="shared" si="2"/>
        <v>0.667</v>
      </c>
      <c r="F32" s="145" t="s">
        <v>1773</v>
      </c>
    </row>
    <row r="33" ht="36" customHeight="1" spans="1:6">
      <c r="A33" s="349">
        <v>1100401</v>
      </c>
      <c r="B33" s="350" t="s">
        <v>1297</v>
      </c>
      <c r="C33" s="351">
        <v>900</v>
      </c>
      <c r="D33" s="351">
        <v>1500</v>
      </c>
      <c r="E33" s="343">
        <f t="shared" si="2"/>
        <v>0.667</v>
      </c>
      <c r="F33" s="145" t="s">
        <v>1773</v>
      </c>
    </row>
    <row r="34" ht="36" customHeight="1" spans="1:6">
      <c r="A34" s="349">
        <v>1100402</v>
      </c>
      <c r="B34" s="350" t="s">
        <v>1774</v>
      </c>
      <c r="C34" s="100"/>
      <c r="D34" s="351"/>
      <c r="E34" s="343" t="str">
        <f t="shared" si="2"/>
        <v/>
      </c>
      <c r="F34" s="145" t="s">
        <v>1773</v>
      </c>
    </row>
    <row r="35" ht="36" customHeight="1" spans="1:6">
      <c r="A35" s="349">
        <v>11008</v>
      </c>
      <c r="B35" s="350" t="s">
        <v>64</v>
      </c>
      <c r="C35" s="351">
        <v>334</v>
      </c>
      <c r="D35" s="352">
        <v>501</v>
      </c>
      <c r="E35" s="343">
        <f t="shared" si="2"/>
        <v>0.5</v>
      </c>
      <c r="F35" s="145" t="s">
        <v>1773</v>
      </c>
    </row>
    <row r="36" ht="36" customHeight="1" spans="1:6">
      <c r="A36" s="353">
        <v>11009</v>
      </c>
      <c r="B36" s="354" t="s">
        <v>65</v>
      </c>
      <c r="C36" s="355"/>
      <c r="D36" s="355">
        <v>1143</v>
      </c>
      <c r="E36" s="343" t="str">
        <f t="shared" si="2"/>
        <v/>
      </c>
      <c r="F36" s="145" t="s">
        <v>1773</v>
      </c>
    </row>
    <row r="37" ht="36" customHeight="1" spans="1:6">
      <c r="A37" s="356"/>
      <c r="B37" s="357" t="s">
        <v>69</v>
      </c>
      <c r="C37" s="348">
        <f>SUM(C29,C30,C31)</f>
        <v>24761</v>
      </c>
      <c r="D37" s="348">
        <f>SUM(D29,D30,D31)</f>
        <v>35634</v>
      </c>
      <c r="E37" s="342">
        <f t="shared" si="2"/>
        <v>0.439</v>
      </c>
      <c r="F37" s="145" t="s">
        <v>1756</v>
      </c>
    </row>
  </sheetData>
  <autoFilter xmlns:etc="http://www.wps.cn/officeDocument/2017/etCustomData" ref="A3:F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82"/>
  <sheetViews>
    <sheetView showGridLines="0" showZeros="0" view="pageBreakPreview" zoomScaleNormal="115" workbookViewId="0">
      <pane ySplit="3" topLeftCell="A4" activePane="bottomLeft" state="frozen"/>
      <selection/>
      <selection pane="bottomLeft" activeCell="F1" sqref="F$1:G$1048576"/>
    </sheetView>
  </sheetViews>
  <sheetFormatPr defaultColWidth="9" defaultRowHeight="14.25" outlineLevelCol="6"/>
  <cols>
    <col min="1" max="1" width="13.5" style="278" hidden="1" customWidth="1"/>
    <col min="2" max="2" width="50.75" style="278" customWidth="1"/>
    <col min="3" max="4" width="20.6333333333333" style="282" customWidth="1"/>
    <col min="5" max="5" width="20.6333333333333" style="283" customWidth="1"/>
    <col min="6" max="6" width="3.75" style="284" hidden="1" customWidth="1"/>
    <col min="7" max="7" width="9" style="278" hidden="1" customWidth="1"/>
    <col min="8" max="16384" width="9" style="278"/>
  </cols>
  <sheetData>
    <row r="1" s="278" customFormat="1" ht="45" customHeight="1" spans="1:7">
      <c r="A1" s="285"/>
      <c r="B1" s="286" t="s">
        <v>1775</v>
      </c>
      <c r="C1" s="286"/>
      <c r="D1" s="286"/>
      <c r="E1" s="286"/>
      <c r="F1" s="287"/>
      <c r="G1" s="285"/>
    </row>
    <row r="2" s="279" customFormat="1" ht="20.1" customHeight="1" spans="1:7">
      <c r="A2" s="288"/>
      <c r="B2" s="289"/>
      <c r="C2" s="289"/>
      <c r="D2" s="289"/>
      <c r="E2" s="290" t="s">
        <v>2</v>
      </c>
      <c r="F2" s="291"/>
      <c r="G2" s="288"/>
    </row>
    <row r="3" s="280" customFormat="1" ht="45" customHeight="1" spans="1:7">
      <c r="A3" s="292" t="s">
        <v>3</v>
      </c>
      <c r="B3" s="293" t="s">
        <v>4</v>
      </c>
      <c r="C3" s="294" t="s">
        <v>131</v>
      </c>
      <c r="D3" s="294" t="s">
        <v>6</v>
      </c>
      <c r="E3" s="294" t="s">
        <v>132</v>
      </c>
      <c r="F3" s="295" t="s">
        <v>8</v>
      </c>
      <c r="G3" s="296" t="s">
        <v>1776</v>
      </c>
    </row>
    <row r="4" s="278" customFormat="1" ht="36" customHeight="1" spans="1:7">
      <c r="A4" s="297" t="s">
        <v>82</v>
      </c>
      <c r="B4" s="298" t="s">
        <v>1300</v>
      </c>
      <c r="C4" s="299"/>
      <c r="D4" s="299"/>
      <c r="E4" s="300"/>
      <c r="F4" s="301" t="str">
        <f t="shared" ref="F4:F67" si="0">IF(LEN(A4)=3,"是",IF(B4&lt;&gt;"",IF(SUM(C4:D4)&lt;&gt;0,"是","否"),"是"))</f>
        <v>是</v>
      </c>
      <c r="G4" s="285" t="str">
        <f t="shared" ref="G4:G67" si="1">IF(LEN(A4)=3,"类",IF(LEN(A4)=5,"款","项"))</f>
        <v>类</v>
      </c>
    </row>
    <row r="5" s="278" customFormat="1" ht="36" customHeight="1" spans="1:7">
      <c r="A5" s="297" t="s">
        <v>1301</v>
      </c>
      <c r="B5" s="302" t="s">
        <v>1302</v>
      </c>
      <c r="C5" s="299"/>
      <c r="D5" s="299"/>
      <c r="E5" s="300"/>
      <c r="F5" s="301" t="str">
        <f t="shared" si="0"/>
        <v>否</v>
      </c>
      <c r="G5" s="285" t="str">
        <f t="shared" si="1"/>
        <v>款</v>
      </c>
    </row>
    <row r="6" s="278" customFormat="1" ht="36" customHeight="1" spans="1:7">
      <c r="A6" s="303" t="s">
        <v>1303</v>
      </c>
      <c r="B6" s="304" t="s">
        <v>1304</v>
      </c>
      <c r="C6" s="305"/>
      <c r="D6" s="305"/>
      <c r="E6" s="306" t="str">
        <f t="shared" ref="E4:E67" si="2">IF(C6&gt;0,D6/C6-1,IF(C6&lt;0,-(D6/C6-1),""))</f>
        <v/>
      </c>
      <c r="F6" s="301" t="str">
        <f t="shared" si="0"/>
        <v>否</v>
      </c>
      <c r="G6" s="285" t="str">
        <f t="shared" si="1"/>
        <v>项</v>
      </c>
    </row>
    <row r="7" s="278" customFormat="1" ht="36" customHeight="1" spans="1:7">
      <c r="A7" s="303" t="s">
        <v>1305</v>
      </c>
      <c r="B7" s="304" t="s">
        <v>1306</v>
      </c>
      <c r="C7" s="305"/>
      <c r="D7" s="305"/>
      <c r="E7" s="306" t="str">
        <f t="shared" si="2"/>
        <v/>
      </c>
      <c r="F7" s="301" t="str">
        <f t="shared" si="0"/>
        <v>否</v>
      </c>
      <c r="G7" s="285" t="str">
        <f t="shared" si="1"/>
        <v>项</v>
      </c>
    </row>
    <row r="8" s="278" customFormat="1" ht="36" customHeight="1" spans="1:7">
      <c r="A8" s="303" t="s">
        <v>1307</v>
      </c>
      <c r="B8" s="302" t="s">
        <v>1308</v>
      </c>
      <c r="C8" s="307"/>
      <c r="D8" s="307"/>
      <c r="E8" s="308"/>
      <c r="F8" s="301" t="str">
        <f t="shared" si="0"/>
        <v>否</v>
      </c>
      <c r="G8" s="285" t="str">
        <f t="shared" si="1"/>
        <v>项</v>
      </c>
    </row>
    <row r="9" s="278" customFormat="1" ht="36" customHeight="1" spans="1:7">
      <c r="A9" s="303" t="s">
        <v>1309</v>
      </c>
      <c r="B9" s="304" t="s">
        <v>1310</v>
      </c>
      <c r="C9" s="305"/>
      <c r="D9" s="305"/>
      <c r="E9" s="306" t="str">
        <f t="shared" si="2"/>
        <v/>
      </c>
      <c r="F9" s="301" t="str">
        <f t="shared" si="0"/>
        <v>否</v>
      </c>
      <c r="G9" s="285" t="str">
        <f t="shared" si="1"/>
        <v>项</v>
      </c>
    </row>
    <row r="10" s="278" customFormat="1" ht="36" customHeight="1" spans="1:7">
      <c r="A10" s="303" t="s">
        <v>1311</v>
      </c>
      <c r="B10" s="302" t="s">
        <v>1312</v>
      </c>
      <c r="C10" s="307"/>
      <c r="D10" s="307"/>
      <c r="E10" s="308"/>
      <c r="F10" s="301" t="str">
        <f t="shared" si="0"/>
        <v>否</v>
      </c>
      <c r="G10" s="285" t="str">
        <f t="shared" si="1"/>
        <v>项</v>
      </c>
    </row>
    <row r="11" s="278" customFormat="1" ht="36" customHeight="1" spans="1:7">
      <c r="A11" s="297" t="s">
        <v>1313</v>
      </c>
      <c r="B11" s="309" t="s">
        <v>1314</v>
      </c>
      <c r="C11" s="310">
        <f>SUM(C12:C16)</f>
        <v>0</v>
      </c>
      <c r="D11" s="310">
        <f>SUM(D12:D16)</f>
        <v>0</v>
      </c>
      <c r="E11" s="311" t="str">
        <f t="shared" si="2"/>
        <v/>
      </c>
      <c r="F11" s="301" t="str">
        <f t="shared" si="0"/>
        <v>否</v>
      </c>
      <c r="G11" s="285" t="str">
        <f t="shared" si="1"/>
        <v>款</v>
      </c>
    </row>
    <row r="12" s="278" customFormat="1" ht="36" customHeight="1" spans="1:7">
      <c r="A12" s="303" t="s">
        <v>1315</v>
      </c>
      <c r="B12" s="304" t="s">
        <v>1316</v>
      </c>
      <c r="C12" s="305"/>
      <c r="D12" s="305"/>
      <c r="E12" s="306" t="str">
        <f t="shared" si="2"/>
        <v/>
      </c>
      <c r="F12" s="301" t="str">
        <f t="shared" si="0"/>
        <v>否</v>
      </c>
      <c r="G12" s="285" t="str">
        <f t="shared" si="1"/>
        <v>项</v>
      </c>
    </row>
    <row r="13" s="278" customFormat="1" ht="36" customHeight="1" spans="1:7">
      <c r="A13" s="303" t="s">
        <v>1317</v>
      </c>
      <c r="B13" s="304" t="s">
        <v>1318</v>
      </c>
      <c r="C13" s="305"/>
      <c r="D13" s="305"/>
      <c r="E13" s="306" t="str">
        <f t="shared" si="2"/>
        <v/>
      </c>
      <c r="F13" s="301" t="str">
        <f t="shared" si="0"/>
        <v>否</v>
      </c>
      <c r="G13" s="285" t="str">
        <f t="shared" si="1"/>
        <v>项</v>
      </c>
    </row>
    <row r="14" s="278" customFormat="1" ht="36" customHeight="1" spans="1:7">
      <c r="A14" s="303" t="s">
        <v>1319</v>
      </c>
      <c r="B14" s="304" t="s">
        <v>1320</v>
      </c>
      <c r="C14" s="305"/>
      <c r="D14" s="305"/>
      <c r="E14" s="306" t="str">
        <f t="shared" si="2"/>
        <v/>
      </c>
      <c r="F14" s="301" t="str">
        <f t="shared" si="0"/>
        <v>否</v>
      </c>
      <c r="G14" s="285" t="str">
        <f t="shared" si="1"/>
        <v>项</v>
      </c>
    </row>
    <row r="15" s="278" customFormat="1" ht="36" customHeight="1" spans="1:7">
      <c r="A15" s="303" t="s">
        <v>1321</v>
      </c>
      <c r="B15" s="304" t="s">
        <v>1322</v>
      </c>
      <c r="C15" s="305"/>
      <c r="D15" s="305"/>
      <c r="E15" s="306" t="str">
        <f t="shared" si="2"/>
        <v/>
      </c>
      <c r="F15" s="301" t="str">
        <f t="shared" si="0"/>
        <v>否</v>
      </c>
      <c r="G15" s="285" t="str">
        <f t="shared" si="1"/>
        <v>项</v>
      </c>
    </row>
    <row r="16" s="278" customFormat="1" ht="36" customHeight="1" spans="1:7">
      <c r="A16" s="303" t="s">
        <v>1323</v>
      </c>
      <c r="B16" s="304" t="s">
        <v>1324</v>
      </c>
      <c r="C16" s="305"/>
      <c r="D16" s="305"/>
      <c r="E16" s="306" t="str">
        <f t="shared" si="2"/>
        <v/>
      </c>
      <c r="F16" s="301" t="str">
        <f t="shared" si="0"/>
        <v>否</v>
      </c>
      <c r="G16" s="285" t="str">
        <f t="shared" si="1"/>
        <v>项</v>
      </c>
    </row>
    <row r="17" s="278" customFormat="1" ht="36" customHeight="1" spans="1:7">
      <c r="A17" s="297" t="s">
        <v>1325</v>
      </c>
      <c r="B17" s="309" t="s">
        <v>1326</v>
      </c>
      <c r="C17" s="310">
        <f>SUM(C18:C19)</f>
        <v>0</v>
      </c>
      <c r="D17" s="310">
        <f>SUM(D18:D19)</f>
        <v>0</v>
      </c>
      <c r="E17" s="311" t="str">
        <f t="shared" si="2"/>
        <v/>
      </c>
      <c r="F17" s="301" t="str">
        <f t="shared" si="0"/>
        <v>否</v>
      </c>
      <c r="G17" s="285" t="str">
        <f t="shared" si="1"/>
        <v>款</v>
      </c>
    </row>
    <row r="18" s="278" customFormat="1" ht="36" customHeight="1" spans="1:7">
      <c r="A18" s="303" t="s">
        <v>1327</v>
      </c>
      <c r="B18" s="304" t="s">
        <v>1328</v>
      </c>
      <c r="C18" s="305"/>
      <c r="D18" s="305"/>
      <c r="E18" s="306" t="str">
        <f t="shared" si="2"/>
        <v/>
      </c>
      <c r="F18" s="301" t="str">
        <f t="shared" si="0"/>
        <v>否</v>
      </c>
      <c r="G18" s="285" t="str">
        <f t="shared" si="1"/>
        <v>项</v>
      </c>
    </row>
    <row r="19" s="278" customFormat="1" ht="36" customHeight="1" spans="1:7">
      <c r="A19" s="303" t="s">
        <v>1329</v>
      </c>
      <c r="B19" s="304" t="s">
        <v>1330</v>
      </c>
      <c r="C19" s="305"/>
      <c r="D19" s="305"/>
      <c r="E19" s="306" t="str">
        <f t="shared" si="2"/>
        <v/>
      </c>
      <c r="F19" s="301" t="str">
        <f t="shared" si="0"/>
        <v>否</v>
      </c>
      <c r="G19" s="285" t="str">
        <f t="shared" si="1"/>
        <v>项</v>
      </c>
    </row>
    <row r="20" s="278" customFormat="1" ht="36" customHeight="1" spans="1:7">
      <c r="A20" s="297" t="s">
        <v>84</v>
      </c>
      <c r="B20" s="298" t="s">
        <v>1331</v>
      </c>
      <c r="C20" s="299"/>
      <c r="D20" s="299"/>
      <c r="E20" s="300"/>
      <c r="F20" s="301" t="str">
        <f t="shared" si="0"/>
        <v>是</v>
      </c>
      <c r="G20" s="285" t="str">
        <f t="shared" si="1"/>
        <v>类</v>
      </c>
    </row>
    <row r="21" s="278" customFormat="1" ht="36" customHeight="1" spans="1:7">
      <c r="A21" s="297" t="s">
        <v>1332</v>
      </c>
      <c r="B21" s="309" t="s">
        <v>1333</v>
      </c>
      <c r="C21" s="310">
        <f>SUM(C22:C24)</f>
        <v>0</v>
      </c>
      <c r="D21" s="310">
        <f>SUM(D22:D24)</f>
        <v>0</v>
      </c>
      <c r="E21" s="311" t="str">
        <f t="shared" si="2"/>
        <v/>
      </c>
      <c r="F21" s="301" t="str">
        <f t="shared" si="0"/>
        <v>否</v>
      </c>
      <c r="G21" s="285" t="str">
        <f t="shared" si="1"/>
        <v>款</v>
      </c>
    </row>
    <row r="22" s="278" customFormat="1" ht="36" customHeight="1" spans="1:7">
      <c r="A22" s="303" t="s">
        <v>1334</v>
      </c>
      <c r="B22" s="304" t="s">
        <v>1335</v>
      </c>
      <c r="C22" s="305"/>
      <c r="D22" s="305"/>
      <c r="E22" s="306" t="str">
        <f t="shared" si="2"/>
        <v/>
      </c>
      <c r="F22" s="301" t="str">
        <f t="shared" si="0"/>
        <v>否</v>
      </c>
      <c r="G22" s="285" t="str">
        <f t="shared" si="1"/>
        <v>项</v>
      </c>
    </row>
    <row r="23" s="278" customFormat="1" ht="36" customHeight="1" spans="1:7">
      <c r="A23" s="303" t="s">
        <v>1336</v>
      </c>
      <c r="B23" s="304" t="s">
        <v>1337</v>
      </c>
      <c r="C23" s="305"/>
      <c r="D23" s="305"/>
      <c r="E23" s="306" t="str">
        <f t="shared" si="2"/>
        <v/>
      </c>
      <c r="F23" s="301" t="str">
        <f t="shared" si="0"/>
        <v>否</v>
      </c>
      <c r="G23" s="285" t="str">
        <f t="shared" si="1"/>
        <v>项</v>
      </c>
    </row>
    <row r="24" s="278" customFormat="1" ht="36" customHeight="1" spans="1:7">
      <c r="A24" s="303" t="s">
        <v>1338</v>
      </c>
      <c r="B24" s="304" t="s">
        <v>1339</v>
      </c>
      <c r="C24" s="305"/>
      <c r="D24" s="305"/>
      <c r="E24" s="306" t="str">
        <f t="shared" si="2"/>
        <v/>
      </c>
      <c r="F24" s="301" t="str">
        <f t="shared" si="0"/>
        <v>否</v>
      </c>
      <c r="G24" s="285" t="str">
        <f t="shared" si="1"/>
        <v>项</v>
      </c>
    </row>
    <row r="25" s="278" customFormat="1" ht="36" customHeight="1" spans="1:7">
      <c r="A25" s="297" t="s">
        <v>1340</v>
      </c>
      <c r="B25" s="309" t="s">
        <v>1341</v>
      </c>
      <c r="C25" s="310">
        <f>SUM(C26:C28)</f>
        <v>0</v>
      </c>
      <c r="D25" s="310">
        <f>SUM(D26:D28)</f>
        <v>0</v>
      </c>
      <c r="E25" s="311" t="str">
        <f t="shared" si="2"/>
        <v/>
      </c>
      <c r="F25" s="301" t="str">
        <f t="shared" si="0"/>
        <v>否</v>
      </c>
      <c r="G25" s="285" t="str">
        <f t="shared" si="1"/>
        <v>款</v>
      </c>
    </row>
    <row r="26" s="278" customFormat="1" ht="36" customHeight="1" spans="1:7">
      <c r="A26" s="303" t="s">
        <v>1342</v>
      </c>
      <c r="B26" s="304" t="s">
        <v>1335</v>
      </c>
      <c r="C26" s="305"/>
      <c r="D26" s="305"/>
      <c r="E26" s="306" t="str">
        <f t="shared" si="2"/>
        <v/>
      </c>
      <c r="F26" s="301" t="str">
        <f t="shared" si="0"/>
        <v>否</v>
      </c>
      <c r="G26" s="285" t="str">
        <f t="shared" si="1"/>
        <v>项</v>
      </c>
    </row>
    <row r="27" s="278" customFormat="1" ht="36" customHeight="1" spans="1:7">
      <c r="A27" s="303" t="s">
        <v>1343</v>
      </c>
      <c r="B27" s="304" t="s">
        <v>1337</v>
      </c>
      <c r="C27" s="305"/>
      <c r="D27" s="305"/>
      <c r="E27" s="306" t="str">
        <f t="shared" si="2"/>
        <v/>
      </c>
      <c r="F27" s="301" t="str">
        <f t="shared" si="0"/>
        <v>否</v>
      </c>
      <c r="G27" s="285" t="str">
        <f t="shared" si="1"/>
        <v>项</v>
      </c>
    </row>
    <row r="28" s="278" customFormat="1" ht="36" customHeight="1" spans="1:7">
      <c r="A28" s="303" t="s">
        <v>1344</v>
      </c>
      <c r="B28" s="304" t="s">
        <v>1345</v>
      </c>
      <c r="C28" s="305"/>
      <c r="D28" s="305"/>
      <c r="E28" s="306" t="str">
        <f t="shared" si="2"/>
        <v/>
      </c>
      <c r="F28" s="301" t="str">
        <f t="shared" si="0"/>
        <v>否</v>
      </c>
      <c r="G28" s="285" t="str">
        <f t="shared" si="1"/>
        <v>项</v>
      </c>
    </row>
    <row r="29" s="281" customFormat="1" ht="36" customHeight="1" spans="1:7">
      <c r="A29" s="297" t="s">
        <v>1346</v>
      </c>
      <c r="B29" s="309" t="s">
        <v>1347</v>
      </c>
      <c r="C29" s="310">
        <f>SUM(C30:C31)</f>
        <v>0</v>
      </c>
      <c r="D29" s="310">
        <f>SUM(D30:D31)</f>
        <v>0</v>
      </c>
      <c r="E29" s="311" t="str">
        <f t="shared" si="2"/>
        <v/>
      </c>
      <c r="F29" s="301" t="str">
        <f t="shared" si="0"/>
        <v>否</v>
      </c>
      <c r="G29" s="285" t="str">
        <f t="shared" si="1"/>
        <v>款</v>
      </c>
    </row>
    <row r="30" s="278" customFormat="1" ht="36" customHeight="1" spans="1:7">
      <c r="A30" s="303" t="s">
        <v>1348</v>
      </c>
      <c r="B30" s="304" t="s">
        <v>1337</v>
      </c>
      <c r="C30" s="305"/>
      <c r="D30" s="305"/>
      <c r="E30" s="306" t="str">
        <f t="shared" si="2"/>
        <v/>
      </c>
      <c r="F30" s="301" t="str">
        <f t="shared" si="0"/>
        <v>否</v>
      </c>
      <c r="G30" s="285" t="str">
        <f t="shared" si="1"/>
        <v>项</v>
      </c>
    </row>
    <row r="31" s="278" customFormat="1" ht="36" customHeight="1" spans="1:7">
      <c r="A31" s="303" t="s">
        <v>1349</v>
      </c>
      <c r="B31" s="304" t="s">
        <v>1350</v>
      </c>
      <c r="C31" s="305"/>
      <c r="D31" s="305"/>
      <c r="E31" s="306" t="str">
        <f t="shared" si="2"/>
        <v/>
      </c>
      <c r="F31" s="301" t="str">
        <f t="shared" si="0"/>
        <v>否</v>
      </c>
      <c r="G31" s="285" t="str">
        <f t="shared" si="1"/>
        <v>项</v>
      </c>
    </row>
    <row r="32" s="278" customFormat="1" ht="36" customHeight="1" spans="1:7">
      <c r="A32" s="297" t="s">
        <v>88</v>
      </c>
      <c r="B32" s="298" t="s">
        <v>1351</v>
      </c>
      <c r="C32" s="299"/>
      <c r="D32" s="299"/>
      <c r="E32" s="300"/>
      <c r="F32" s="301" t="str">
        <f t="shared" si="0"/>
        <v>是</v>
      </c>
      <c r="G32" s="285" t="str">
        <f t="shared" si="1"/>
        <v>类</v>
      </c>
    </row>
    <row r="33" s="278" customFormat="1" ht="36" customHeight="1" spans="1:7">
      <c r="A33" s="297" t="s">
        <v>1352</v>
      </c>
      <c r="B33" s="309" t="s">
        <v>1353</v>
      </c>
      <c r="C33" s="310">
        <f>SUM(C34:C37)</f>
        <v>0</v>
      </c>
      <c r="D33" s="310">
        <f>SUM(D34:D37)</f>
        <v>0</v>
      </c>
      <c r="E33" s="311" t="str">
        <f t="shared" si="2"/>
        <v/>
      </c>
      <c r="F33" s="301" t="str">
        <f t="shared" si="0"/>
        <v>否</v>
      </c>
      <c r="G33" s="285" t="str">
        <f t="shared" si="1"/>
        <v>款</v>
      </c>
    </row>
    <row r="34" s="278" customFormat="1" ht="36" customHeight="1" spans="1:7">
      <c r="A34" s="303">
        <v>2116001</v>
      </c>
      <c r="B34" s="304" t="s">
        <v>1354</v>
      </c>
      <c r="C34" s="305">
        <f>SUM(C35:C42)</f>
        <v>0</v>
      </c>
      <c r="D34" s="305">
        <f>SUM(D35:D42)</f>
        <v>0</v>
      </c>
      <c r="E34" s="306" t="str">
        <f t="shared" si="2"/>
        <v/>
      </c>
      <c r="F34" s="301" t="str">
        <f t="shared" si="0"/>
        <v>否</v>
      </c>
      <c r="G34" s="285" t="str">
        <f t="shared" si="1"/>
        <v>项</v>
      </c>
    </row>
    <row r="35" s="278" customFormat="1" ht="36" customHeight="1" spans="1:7">
      <c r="A35" s="303">
        <v>2116002</v>
      </c>
      <c r="B35" s="304" t="s">
        <v>1355</v>
      </c>
      <c r="C35" s="305"/>
      <c r="D35" s="305"/>
      <c r="E35" s="306" t="str">
        <f t="shared" si="2"/>
        <v/>
      </c>
      <c r="F35" s="301" t="str">
        <f t="shared" si="0"/>
        <v>否</v>
      </c>
      <c r="G35" s="285" t="str">
        <f t="shared" si="1"/>
        <v>项</v>
      </c>
    </row>
    <row r="36" s="278" customFormat="1" ht="36" customHeight="1" spans="1:7">
      <c r="A36" s="303">
        <v>2116003</v>
      </c>
      <c r="B36" s="304" t="s">
        <v>1356</v>
      </c>
      <c r="C36" s="305"/>
      <c r="D36" s="305"/>
      <c r="E36" s="306" t="str">
        <f t="shared" si="2"/>
        <v/>
      </c>
      <c r="F36" s="301" t="str">
        <f t="shared" si="0"/>
        <v>否</v>
      </c>
      <c r="G36" s="285" t="str">
        <f t="shared" si="1"/>
        <v>项</v>
      </c>
    </row>
    <row r="37" s="281" customFormat="1" ht="36" customHeight="1" spans="1:7">
      <c r="A37" s="303">
        <v>2116099</v>
      </c>
      <c r="B37" s="304" t="s">
        <v>1357</v>
      </c>
      <c r="C37" s="305"/>
      <c r="D37" s="305"/>
      <c r="E37" s="306" t="str">
        <f t="shared" si="2"/>
        <v/>
      </c>
      <c r="F37" s="301" t="str">
        <f t="shared" si="0"/>
        <v>否</v>
      </c>
      <c r="G37" s="285" t="str">
        <f t="shared" si="1"/>
        <v>项</v>
      </c>
    </row>
    <row r="38" s="278" customFormat="1" ht="36" customHeight="1" spans="1:7">
      <c r="A38" s="297">
        <v>21161</v>
      </c>
      <c r="B38" s="309" t="s">
        <v>1358</v>
      </c>
      <c r="C38" s="310">
        <f>SUM(C39:C42)</f>
        <v>0</v>
      </c>
      <c r="D38" s="310">
        <f>SUM(D39:D42)</f>
        <v>0</v>
      </c>
      <c r="E38" s="311" t="str">
        <f t="shared" si="2"/>
        <v/>
      </c>
      <c r="F38" s="301" t="str">
        <f t="shared" si="0"/>
        <v>否</v>
      </c>
      <c r="G38" s="285" t="str">
        <f t="shared" si="1"/>
        <v>款</v>
      </c>
    </row>
    <row r="39" s="278" customFormat="1" ht="36" customHeight="1" spans="1:7">
      <c r="A39" s="303">
        <v>2116101</v>
      </c>
      <c r="B39" s="304" t="s">
        <v>1359</v>
      </c>
      <c r="C39" s="305"/>
      <c r="D39" s="305"/>
      <c r="E39" s="306" t="str">
        <f t="shared" si="2"/>
        <v/>
      </c>
      <c r="F39" s="301" t="str">
        <f t="shared" si="0"/>
        <v>否</v>
      </c>
      <c r="G39" s="285" t="str">
        <f t="shared" si="1"/>
        <v>项</v>
      </c>
    </row>
    <row r="40" s="278" customFormat="1" ht="36" customHeight="1" spans="1:7">
      <c r="A40" s="303">
        <v>2116102</v>
      </c>
      <c r="B40" s="304" t="s">
        <v>1360</v>
      </c>
      <c r="C40" s="305"/>
      <c r="D40" s="305"/>
      <c r="E40" s="306" t="str">
        <f t="shared" si="2"/>
        <v/>
      </c>
      <c r="F40" s="301" t="str">
        <f t="shared" si="0"/>
        <v>否</v>
      </c>
      <c r="G40" s="285" t="str">
        <f t="shared" si="1"/>
        <v>项</v>
      </c>
    </row>
    <row r="41" s="278" customFormat="1" ht="36" customHeight="1" spans="1:7">
      <c r="A41" s="303">
        <v>2116103</v>
      </c>
      <c r="B41" s="304" t="s">
        <v>1361</v>
      </c>
      <c r="C41" s="305"/>
      <c r="D41" s="305"/>
      <c r="E41" s="306" t="str">
        <f t="shared" si="2"/>
        <v/>
      </c>
      <c r="F41" s="301" t="str">
        <f t="shared" si="0"/>
        <v>否</v>
      </c>
      <c r="G41" s="285" t="str">
        <f t="shared" si="1"/>
        <v>项</v>
      </c>
    </row>
    <row r="42" s="278" customFormat="1" ht="36" customHeight="1" spans="1:7">
      <c r="A42" s="303">
        <v>2116104</v>
      </c>
      <c r="B42" s="304" t="s">
        <v>1362</v>
      </c>
      <c r="C42" s="305"/>
      <c r="D42" s="305"/>
      <c r="E42" s="306" t="str">
        <f t="shared" si="2"/>
        <v/>
      </c>
      <c r="F42" s="301" t="str">
        <f t="shared" si="0"/>
        <v>否</v>
      </c>
      <c r="G42" s="285" t="str">
        <f t="shared" si="1"/>
        <v>项</v>
      </c>
    </row>
    <row r="43" s="278" customFormat="1" ht="36" customHeight="1" spans="1:7">
      <c r="A43" s="297" t="s">
        <v>90</v>
      </c>
      <c r="B43" s="298" t="s">
        <v>1363</v>
      </c>
      <c r="C43" s="299">
        <f>SUM(C44,C57,C61,C62,C68,C72,C76,C80,C86,C89)</f>
        <v>15805</v>
      </c>
      <c r="D43" s="299">
        <f>SUM(D44,D57,D61,D62,D68,D72,D76,D80,D86,D89)</f>
        <v>18002</v>
      </c>
      <c r="E43" s="311">
        <f t="shared" ref="E43:E50" si="3">IF(C43&gt;0,D43/C43-1,IF(C43&lt;0,-(D43/C43-1),""))</f>
        <v>0.139</v>
      </c>
      <c r="F43" s="301" t="str">
        <f t="shared" si="0"/>
        <v>是</v>
      </c>
      <c r="G43" s="285" t="str">
        <f t="shared" si="1"/>
        <v>类</v>
      </c>
    </row>
    <row r="44" s="278" customFormat="1" ht="36" customHeight="1" spans="1:7">
      <c r="A44" s="297" t="s">
        <v>1364</v>
      </c>
      <c r="B44" s="298" t="s">
        <v>1365</v>
      </c>
      <c r="C44" s="299">
        <f>SUM(C45:C56)</f>
        <v>15805</v>
      </c>
      <c r="D44" s="299">
        <f>SUM(D45:D56)</f>
        <v>18002</v>
      </c>
      <c r="E44" s="311">
        <f t="shared" si="3"/>
        <v>0.139</v>
      </c>
      <c r="F44" s="301" t="str">
        <f t="shared" si="0"/>
        <v>是</v>
      </c>
      <c r="G44" s="285" t="str">
        <f t="shared" si="1"/>
        <v>款</v>
      </c>
    </row>
    <row r="45" s="278" customFormat="1" ht="36" customHeight="1" spans="1:7">
      <c r="A45" s="303" t="s">
        <v>1366</v>
      </c>
      <c r="B45" s="304" t="s">
        <v>1367</v>
      </c>
      <c r="C45" s="305"/>
      <c r="D45" s="305">
        <v>6051</v>
      </c>
      <c r="E45" s="306" t="str">
        <f t="shared" si="3"/>
        <v/>
      </c>
      <c r="F45" s="301" t="str">
        <f t="shared" si="0"/>
        <v>是</v>
      </c>
      <c r="G45" s="285" t="str">
        <f t="shared" si="1"/>
        <v>项</v>
      </c>
    </row>
    <row r="46" s="278" customFormat="1" ht="36" customHeight="1" spans="1:7">
      <c r="A46" s="303" t="s">
        <v>1368</v>
      </c>
      <c r="B46" s="304" t="s">
        <v>1369</v>
      </c>
      <c r="C46" s="305"/>
      <c r="D46" s="305">
        <v>800</v>
      </c>
      <c r="E46" s="306" t="str">
        <f t="shared" si="3"/>
        <v/>
      </c>
      <c r="F46" s="301" t="str">
        <f t="shared" si="0"/>
        <v>是</v>
      </c>
      <c r="G46" s="285" t="str">
        <f t="shared" si="1"/>
        <v>项</v>
      </c>
    </row>
    <row r="47" s="278" customFormat="1" ht="36" customHeight="1" spans="1:7">
      <c r="A47" s="303" t="s">
        <v>1370</v>
      </c>
      <c r="B47" s="304" t="s">
        <v>1371</v>
      </c>
      <c r="C47" s="305"/>
      <c r="D47" s="305"/>
      <c r="E47" s="306" t="str">
        <f t="shared" si="3"/>
        <v/>
      </c>
      <c r="F47" s="301" t="str">
        <f t="shared" si="0"/>
        <v>否</v>
      </c>
      <c r="G47" s="285" t="str">
        <f t="shared" si="1"/>
        <v>项</v>
      </c>
    </row>
    <row r="48" s="278" customFormat="1" ht="36" customHeight="1" spans="1:7">
      <c r="A48" s="303" t="s">
        <v>1372</v>
      </c>
      <c r="B48" s="304" t="s">
        <v>1373</v>
      </c>
      <c r="C48" s="305">
        <v>1750</v>
      </c>
      <c r="D48" s="305"/>
      <c r="E48" s="306">
        <f t="shared" si="3"/>
        <v>-1</v>
      </c>
      <c r="F48" s="301" t="str">
        <f t="shared" si="0"/>
        <v>是</v>
      </c>
      <c r="G48" s="285" t="str">
        <f t="shared" si="1"/>
        <v>项</v>
      </c>
    </row>
    <row r="49" s="278" customFormat="1" ht="36" customHeight="1" spans="1:7">
      <c r="A49" s="303" t="s">
        <v>1374</v>
      </c>
      <c r="B49" s="304" t="s">
        <v>1375</v>
      </c>
      <c r="C49" s="305"/>
      <c r="D49" s="305">
        <v>100</v>
      </c>
      <c r="E49" s="306" t="str">
        <f t="shared" si="3"/>
        <v/>
      </c>
      <c r="F49" s="301" t="str">
        <f t="shared" si="0"/>
        <v>是</v>
      </c>
      <c r="G49" s="285" t="str">
        <f t="shared" si="1"/>
        <v>项</v>
      </c>
    </row>
    <row r="50" s="278" customFormat="1" ht="36" customHeight="1" spans="1:7">
      <c r="A50" s="303" t="s">
        <v>1376</v>
      </c>
      <c r="B50" s="304" t="s">
        <v>1377</v>
      </c>
      <c r="C50" s="305"/>
      <c r="D50" s="305">
        <v>30</v>
      </c>
      <c r="E50" s="306" t="str">
        <f t="shared" si="3"/>
        <v/>
      </c>
      <c r="F50" s="301" t="str">
        <f t="shared" si="0"/>
        <v>是</v>
      </c>
      <c r="G50" s="285" t="str">
        <f t="shared" si="1"/>
        <v>项</v>
      </c>
    </row>
    <row r="51" s="278" customFormat="1" ht="36" customHeight="1" spans="1:7">
      <c r="A51" s="303" t="s">
        <v>1378</v>
      </c>
      <c r="B51" s="304" t="s">
        <v>1379</v>
      </c>
      <c r="C51" s="305"/>
      <c r="D51" s="305"/>
      <c r="E51" s="306" t="str">
        <f t="shared" si="2"/>
        <v/>
      </c>
      <c r="F51" s="301" t="str">
        <f t="shared" si="0"/>
        <v>否</v>
      </c>
      <c r="G51" s="285" t="str">
        <f t="shared" si="1"/>
        <v>项</v>
      </c>
    </row>
    <row r="52" s="278" customFormat="1" ht="36" customHeight="1" spans="1:7">
      <c r="A52" s="303" t="s">
        <v>1380</v>
      </c>
      <c r="B52" s="304" t="s">
        <v>1381</v>
      </c>
      <c r="C52" s="305"/>
      <c r="D52" s="305"/>
      <c r="E52" s="306" t="str">
        <f t="shared" si="2"/>
        <v/>
      </c>
      <c r="F52" s="301" t="str">
        <f t="shared" si="0"/>
        <v>否</v>
      </c>
      <c r="G52" s="285" t="str">
        <f t="shared" si="1"/>
        <v>项</v>
      </c>
    </row>
    <row r="53" s="278" customFormat="1" ht="36" customHeight="1" spans="1:7">
      <c r="A53" s="303" t="s">
        <v>1382</v>
      </c>
      <c r="B53" s="304" t="s">
        <v>1383</v>
      </c>
      <c r="C53" s="305"/>
      <c r="D53" s="305"/>
      <c r="E53" s="306" t="str">
        <f t="shared" si="2"/>
        <v/>
      </c>
      <c r="F53" s="301" t="str">
        <f t="shared" si="0"/>
        <v>否</v>
      </c>
      <c r="G53" s="285" t="str">
        <f t="shared" si="1"/>
        <v>项</v>
      </c>
    </row>
    <row r="54" s="278" customFormat="1" ht="36" customHeight="1" spans="1:7">
      <c r="A54" s="303" t="s">
        <v>1384</v>
      </c>
      <c r="B54" s="304" t="s">
        <v>1385</v>
      </c>
      <c r="C54" s="305"/>
      <c r="D54" s="305"/>
      <c r="E54" s="306" t="str">
        <f t="shared" si="2"/>
        <v/>
      </c>
      <c r="F54" s="301" t="str">
        <f t="shared" si="0"/>
        <v>否</v>
      </c>
      <c r="G54" s="285" t="str">
        <f t="shared" si="1"/>
        <v>项</v>
      </c>
    </row>
    <row r="55" s="278" customFormat="1" ht="36" customHeight="1" spans="1:7">
      <c r="A55" s="303" t="s">
        <v>1386</v>
      </c>
      <c r="B55" s="304" t="s">
        <v>1387</v>
      </c>
      <c r="C55" s="305"/>
      <c r="D55" s="305"/>
      <c r="E55" s="306" t="str">
        <f t="shared" si="2"/>
        <v/>
      </c>
      <c r="F55" s="301" t="str">
        <f t="shared" si="0"/>
        <v>否</v>
      </c>
      <c r="G55" s="285" t="str">
        <f t="shared" si="1"/>
        <v>项</v>
      </c>
    </row>
    <row r="56" s="278" customFormat="1" ht="36" customHeight="1" spans="1:7">
      <c r="A56" s="303" t="s">
        <v>1388</v>
      </c>
      <c r="B56" s="302" t="s">
        <v>1389</v>
      </c>
      <c r="C56" s="307">
        <v>14055</v>
      </c>
      <c r="D56" s="307">
        <v>11021</v>
      </c>
      <c r="E56" s="306">
        <f t="shared" si="2"/>
        <v>-0.216</v>
      </c>
      <c r="F56" s="301" t="str">
        <f t="shared" si="0"/>
        <v>是</v>
      </c>
      <c r="G56" s="285" t="str">
        <f t="shared" si="1"/>
        <v>项</v>
      </c>
    </row>
    <row r="57" s="278" customFormat="1" ht="36" customHeight="1" spans="1:7">
      <c r="A57" s="297" t="s">
        <v>1390</v>
      </c>
      <c r="B57" s="309" t="s">
        <v>1391</v>
      </c>
      <c r="C57" s="310">
        <f>SUM(C58:C60)</f>
        <v>0</v>
      </c>
      <c r="D57" s="310">
        <f>SUM(D58:D60)</f>
        <v>0</v>
      </c>
      <c r="E57" s="306" t="str">
        <f t="shared" si="2"/>
        <v/>
      </c>
      <c r="F57" s="301" t="str">
        <f t="shared" si="0"/>
        <v>否</v>
      </c>
      <c r="G57" s="285" t="str">
        <f t="shared" si="1"/>
        <v>款</v>
      </c>
    </row>
    <row r="58" s="278" customFormat="1" ht="36" customHeight="1" spans="1:7">
      <c r="A58" s="303" t="s">
        <v>1392</v>
      </c>
      <c r="B58" s="304" t="s">
        <v>1367</v>
      </c>
      <c r="C58" s="305"/>
      <c r="D58" s="305"/>
      <c r="E58" s="306" t="str">
        <f t="shared" si="2"/>
        <v/>
      </c>
      <c r="F58" s="301" t="str">
        <f t="shared" si="0"/>
        <v>否</v>
      </c>
      <c r="G58" s="285" t="str">
        <f t="shared" si="1"/>
        <v>项</v>
      </c>
    </row>
    <row r="59" s="278" customFormat="1" ht="36" customHeight="1" spans="1:7">
      <c r="A59" s="303" t="s">
        <v>1393</v>
      </c>
      <c r="B59" s="304" t="s">
        <v>1369</v>
      </c>
      <c r="C59" s="305"/>
      <c r="D59" s="305"/>
      <c r="E59" s="306" t="str">
        <f t="shared" si="2"/>
        <v/>
      </c>
      <c r="F59" s="301" t="str">
        <f t="shared" si="0"/>
        <v>否</v>
      </c>
      <c r="G59" s="285" t="str">
        <f t="shared" si="1"/>
        <v>项</v>
      </c>
    </row>
    <row r="60" s="278" customFormat="1" ht="36" customHeight="1" spans="1:7">
      <c r="A60" s="303" t="s">
        <v>1394</v>
      </c>
      <c r="B60" s="304" t="s">
        <v>1395</v>
      </c>
      <c r="C60" s="305"/>
      <c r="D60" s="305"/>
      <c r="E60" s="306" t="str">
        <f t="shared" si="2"/>
        <v/>
      </c>
      <c r="F60" s="301" t="str">
        <f t="shared" si="0"/>
        <v>否</v>
      </c>
      <c r="G60" s="285" t="str">
        <f t="shared" si="1"/>
        <v>项</v>
      </c>
    </row>
    <row r="61" s="278" customFormat="1" ht="36" customHeight="1" spans="1:7">
      <c r="A61" s="297" t="s">
        <v>1396</v>
      </c>
      <c r="B61" s="309" t="s">
        <v>1397</v>
      </c>
      <c r="C61" s="310"/>
      <c r="D61" s="310"/>
      <c r="E61" s="311" t="str">
        <f t="shared" si="2"/>
        <v/>
      </c>
      <c r="F61" s="301" t="str">
        <f t="shared" si="0"/>
        <v>否</v>
      </c>
      <c r="G61" s="285" t="str">
        <f t="shared" si="1"/>
        <v>款</v>
      </c>
    </row>
    <row r="62" s="278" customFormat="1" ht="36" customHeight="1" spans="1:7">
      <c r="A62" s="297" t="s">
        <v>1398</v>
      </c>
      <c r="B62" s="309" t="s">
        <v>1399</v>
      </c>
      <c r="C62" s="310">
        <f>SUM(C63:C67)</f>
        <v>0</v>
      </c>
      <c r="D62" s="310">
        <f>SUM(D63:D67)</f>
        <v>0</v>
      </c>
      <c r="E62" s="311" t="str">
        <f t="shared" si="2"/>
        <v/>
      </c>
      <c r="F62" s="301" t="str">
        <f t="shared" si="0"/>
        <v>否</v>
      </c>
      <c r="G62" s="285" t="str">
        <f t="shared" si="1"/>
        <v>款</v>
      </c>
    </row>
    <row r="63" s="278" customFormat="1" ht="36" customHeight="1" spans="1:7">
      <c r="A63" s="303" t="s">
        <v>1400</v>
      </c>
      <c r="B63" s="304" t="s">
        <v>1401</v>
      </c>
      <c r="C63" s="305"/>
      <c r="D63" s="305"/>
      <c r="E63" s="306" t="str">
        <f t="shared" si="2"/>
        <v/>
      </c>
      <c r="F63" s="301" t="str">
        <f t="shared" si="0"/>
        <v>否</v>
      </c>
      <c r="G63" s="285" t="str">
        <f t="shared" si="1"/>
        <v>项</v>
      </c>
    </row>
    <row r="64" s="278" customFormat="1" ht="36" customHeight="1" spans="1:7">
      <c r="A64" s="303" t="s">
        <v>1402</v>
      </c>
      <c r="B64" s="304" t="s">
        <v>1403</v>
      </c>
      <c r="C64" s="305"/>
      <c r="D64" s="305"/>
      <c r="E64" s="306" t="str">
        <f t="shared" si="2"/>
        <v/>
      </c>
      <c r="F64" s="301" t="str">
        <f t="shared" si="0"/>
        <v>否</v>
      </c>
      <c r="G64" s="285" t="str">
        <f t="shared" si="1"/>
        <v>项</v>
      </c>
    </row>
    <row r="65" s="278" customFormat="1" ht="36" customHeight="1" spans="1:7">
      <c r="A65" s="303" t="s">
        <v>1404</v>
      </c>
      <c r="B65" s="304" t="s">
        <v>1405</v>
      </c>
      <c r="C65" s="305"/>
      <c r="D65" s="305"/>
      <c r="E65" s="306" t="str">
        <f t="shared" si="2"/>
        <v/>
      </c>
      <c r="F65" s="301" t="str">
        <f t="shared" si="0"/>
        <v>否</v>
      </c>
      <c r="G65" s="285" t="str">
        <f t="shared" si="1"/>
        <v>项</v>
      </c>
    </row>
    <row r="66" s="278" customFormat="1" ht="36" customHeight="1" spans="1:7">
      <c r="A66" s="303" t="s">
        <v>1406</v>
      </c>
      <c r="B66" s="304" t="s">
        <v>1407</v>
      </c>
      <c r="C66" s="305"/>
      <c r="D66" s="305"/>
      <c r="E66" s="306" t="str">
        <f t="shared" si="2"/>
        <v/>
      </c>
      <c r="F66" s="301" t="str">
        <f t="shared" si="0"/>
        <v>否</v>
      </c>
      <c r="G66" s="285" t="str">
        <f t="shared" si="1"/>
        <v>项</v>
      </c>
    </row>
    <row r="67" s="278" customFormat="1" ht="36" customHeight="1" spans="1:7">
      <c r="A67" s="303" t="s">
        <v>1408</v>
      </c>
      <c r="B67" s="304" t="s">
        <v>1409</v>
      </c>
      <c r="C67" s="305"/>
      <c r="D67" s="305"/>
      <c r="E67" s="306" t="str">
        <f t="shared" si="2"/>
        <v/>
      </c>
      <c r="F67" s="301" t="str">
        <f t="shared" si="0"/>
        <v>否</v>
      </c>
      <c r="G67" s="285" t="str">
        <f t="shared" si="1"/>
        <v>项</v>
      </c>
    </row>
    <row r="68" s="278" customFormat="1" ht="36" customHeight="1" spans="1:7">
      <c r="A68" s="297" t="s">
        <v>1410</v>
      </c>
      <c r="B68" s="309" t="s">
        <v>1411</v>
      </c>
      <c r="C68" s="310">
        <f>SUM(C69:C71)</f>
        <v>0</v>
      </c>
      <c r="D68" s="310">
        <f>SUM(D69:D71)</f>
        <v>0</v>
      </c>
      <c r="E68" s="311" t="str">
        <f t="shared" ref="E68:E131" si="4">IF(C68&gt;0,D68/C68-1,IF(C68&lt;0,-(D68/C68-1),""))</f>
        <v/>
      </c>
      <c r="F68" s="301" t="str">
        <f t="shared" ref="F68:F131" si="5">IF(LEN(A68)=3,"是",IF(B68&lt;&gt;"",IF(SUM(C68:D68)&lt;&gt;0,"是","否"),"是"))</f>
        <v>否</v>
      </c>
      <c r="G68" s="285" t="str">
        <f t="shared" ref="G68:G131" si="6">IF(LEN(A68)=3,"类",IF(LEN(A68)=5,"款","项"))</f>
        <v>款</v>
      </c>
    </row>
    <row r="69" s="278" customFormat="1" ht="36" customHeight="1" spans="1:7">
      <c r="A69" s="303" t="s">
        <v>1412</v>
      </c>
      <c r="B69" s="304" t="s">
        <v>1413</v>
      </c>
      <c r="C69" s="305"/>
      <c r="D69" s="305"/>
      <c r="E69" s="306" t="str">
        <f t="shared" si="4"/>
        <v/>
      </c>
      <c r="F69" s="301" t="str">
        <f t="shared" si="5"/>
        <v>否</v>
      </c>
      <c r="G69" s="285" t="str">
        <f t="shared" si="6"/>
        <v>项</v>
      </c>
    </row>
    <row r="70" s="278" customFormat="1" ht="36" customHeight="1" spans="1:7">
      <c r="A70" s="303" t="s">
        <v>1414</v>
      </c>
      <c r="B70" s="304" t="s">
        <v>1415</v>
      </c>
      <c r="C70" s="305"/>
      <c r="D70" s="305"/>
      <c r="E70" s="306" t="str">
        <f t="shared" si="4"/>
        <v/>
      </c>
      <c r="F70" s="301" t="str">
        <f t="shared" si="5"/>
        <v>否</v>
      </c>
      <c r="G70" s="285" t="str">
        <f t="shared" si="6"/>
        <v>项</v>
      </c>
    </row>
    <row r="71" s="278" customFormat="1" ht="36" customHeight="1" spans="1:7">
      <c r="A71" s="303" t="s">
        <v>1416</v>
      </c>
      <c r="B71" s="304" t="s">
        <v>1417</v>
      </c>
      <c r="C71" s="305"/>
      <c r="D71" s="305"/>
      <c r="E71" s="306" t="str">
        <f t="shared" si="4"/>
        <v/>
      </c>
      <c r="F71" s="301" t="str">
        <f t="shared" si="5"/>
        <v>否</v>
      </c>
      <c r="G71" s="285" t="str">
        <f t="shared" si="6"/>
        <v>项</v>
      </c>
    </row>
    <row r="72" s="278" customFormat="1" ht="36" customHeight="1" spans="1:7">
      <c r="A72" s="297" t="s">
        <v>1418</v>
      </c>
      <c r="B72" s="309" t="s">
        <v>1419</v>
      </c>
      <c r="C72" s="310">
        <f>SUM(C73:C75)</f>
        <v>0</v>
      </c>
      <c r="D72" s="310">
        <f>SUM(D73:D75)</f>
        <v>0</v>
      </c>
      <c r="E72" s="311" t="str">
        <f t="shared" si="4"/>
        <v/>
      </c>
      <c r="F72" s="301" t="str">
        <f t="shared" si="5"/>
        <v>否</v>
      </c>
      <c r="G72" s="285" t="str">
        <f t="shared" si="6"/>
        <v>款</v>
      </c>
    </row>
    <row r="73" s="278" customFormat="1" ht="36" customHeight="1" spans="1:7">
      <c r="A73" s="303" t="s">
        <v>1420</v>
      </c>
      <c r="B73" s="304" t="s">
        <v>1367</v>
      </c>
      <c r="C73" s="305"/>
      <c r="D73" s="305"/>
      <c r="E73" s="306" t="str">
        <f t="shared" si="4"/>
        <v/>
      </c>
      <c r="F73" s="301" t="str">
        <f t="shared" si="5"/>
        <v>否</v>
      </c>
      <c r="G73" s="285" t="str">
        <f t="shared" si="6"/>
        <v>项</v>
      </c>
    </row>
    <row r="74" s="278" customFormat="1" ht="36" customHeight="1" spans="1:7">
      <c r="A74" s="303" t="s">
        <v>1421</v>
      </c>
      <c r="B74" s="304" t="s">
        <v>1369</v>
      </c>
      <c r="C74" s="305"/>
      <c r="D74" s="305"/>
      <c r="E74" s="306" t="str">
        <f t="shared" si="4"/>
        <v/>
      </c>
      <c r="F74" s="301" t="str">
        <f t="shared" si="5"/>
        <v>否</v>
      </c>
      <c r="G74" s="285" t="str">
        <f t="shared" si="6"/>
        <v>项</v>
      </c>
    </row>
    <row r="75" s="278" customFormat="1" ht="36" customHeight="1" spans="1:7">
      <c r="A75" s="303" t="s">
        <v>1422</v>
      </c>
      <c r="B75" s="304" t="s">
        <v>1423</v>
      </c>
      <c r="C75" s="305"/>
      <c r="D75" s="305"/>
      <c r="E75" s="306" t="str">
        <f t="shared" si="4"/>
        <v/>
      </c>
      <c r="F75" s="301" t="str">
        <f t="shared" si="5"/>
        <v>否</v>
      </c>
      <c r="G75" s="285" t="str">
        <f t="shared" si="6"/>
        <v>项</v>
      </c>
    </row>
    <row r="76" s="278" customFormat="1" ht="36" customHeight="1" spans="1:7">
      <c r="A76" s="297" t="s">
        <v>1424</v>
      </c>
      <c r="B76" s="309" t="s">
        <v>1425</v>
      </c>
      <c r="C76" s="310">
        <f>SUM(C77:C79)</f>
        <v>0</v>
      </c>
      <c r="D76" s="310">
        <f>SUM(D77:D79)</f>
        <v>0</v>
      </c>
      <c r="E76" s="311" t="str">
        <f t="shared" si="4"/>
        <v/>
      </c>
      <c r="F76" s="301" t="str">
        <f t="shared" si="5"/>
        <v>否</v>
      </c>
      <c r="G76" s="285" t="str">
        <f t="shared" si="6"/>
        <v>款</v>
      </c>
    </row>
    <row r="77" s="278" customFormat="1" ht="36" customHeight="1" spans="1:7">
      <c r="A77" s="303" t="s">
        <v>1426</v>
      </c>
      <c r="B77" s="304" t="s">
        <v>1367</v>
      </c>
      <c r="C77" s="305"/>
      <c r="D77" s="305"/>
      <c r="E77" s="306" t="str">
        <f t="shared" si="4"/>
        <v/>
      </c>
      <c r="F77" s="301" t="str">
        <f t="shared" si="5"/>
        <v>否</v>
      </c>
      <c r="G77" s="285" t="str">
        <f t="shared" si="6"/>
        <v>项</v>
      </c>
    </row>
    <row r="78" s="278" customFormat="1" ht="36" customHeight="1" spans="1:7">
      <c r="A78" s="303" t="s">
        <v>1427</v>
      </c>
      <c r="B78" s="304" t="s">
        <v>1369</v>
      </c>
      <c r="C78" s="305"/>
      <c r="D78" s="305"/>
      <c r="E78" s="306" t="str">
        <f t="shared" si="4"/>
        <v/>
      </c>
      <c r="F78" s="301" t="str">
        <f t="shared" si="5"/>
        <v>否</v>
      </c>
      <c r="G78" s="285" t="str">
        <f t="shared" si="6"/>
        <v>项</v>
      </c>
    </row>
    <row r="79" s="278" customFormat="1" ht="36" customHeight="1" spans="1:7">
      <c r="A79" s="303" t="s">
        <v>1428</v>
      </c>
      <c r="B79" s="304" t="s">
        <v>1429</v>
      </c>
      <c r="C79" s="305"/>
      <c r="D79" s="305"/>
      <c r="E79" s="306" t="str">
        <f t="shared" si="4"/>
        <v/>
      </c>
      <c r="F79" s="301" t="str">
        <f t="shared" si="5"/>
        <v>否</v>
      </c>
      <c r="G79" s="285" t="str">
        <f t="shared" si="6"/>
        <v>项</v>
      </c>
    </row>
    <row r="80" s="278" customFormat="1" ht="36" customHeight="1" spans="1:7">
      <c r="A80" s="297" t="s">
        <v>1430</v>
      </c>
      <c r="B80" s="309" t="s">
        <v>1431</v>
      </c>
      <c r="C80" s="310">
        <f>SUM(C81:C85)</f>
        <v>0</v>
      </c>
      <c r="D80" s="310">
        <f>SUM(D81:D85)</f>
        <v>0</v>
      </c>
      <c r="E80" s="311" t="str">
        <f t="shared" si="4"/>
        <v/>
      </c>
      <c r="F80" s="301" t="str">
        <f t="shared" si="5"/>
        <v>否</v>
      </c>
      <c r="G80" s="285" t="str">
        <f t="shared" si="6"/>
        <v>款</v>
      </c>
    </row>
    <row r="81" s="278" customFormat="1" ht="36" customHeight="1" spans="1:7">
      <c r="A81" s="303" t="s">
        <v>1432</v>
      </c>
      <c r="B81" s="304" t="s">
        <v>1401</v>
      </c>
      <c r="C81" s="305"/>
      <c r="D81" s="305"/>
      <c r="E81" s="306" t="str">
        <f t="shared" si="4"/>
        <v/>
      </c>
      <c r="F81" s="301" t="str">
        <f t="shared" si="5"/>
        <v>否</v>
      </c>
      <c r="G81" s="285" t="str">
        <f t="shared" si="6"/>
        <v>项</v>
      </c>
    </row>
    <row r="82" s="278" customFormat="1" ht="36" customHeight="1" spans="1:7">
      <c r="A82" s="303" t="s">
        <v>1433</v>
      </c>
      <c r="B82" s="304" t="s">
        <v>1403</v>
      </c>
      <c r="C82" s="305"/>
      <c r="D82" s="305"/>
      <c r="E82" s="306" t="str">
        <f t="shared" si="4"/>
        <v/>
      </c>
      <c r="F82" s="301" t="str">
        <f t="shared" si="5"/>
        <v>否</v>
      </c>
      <c r="G82" s="285" t="str">
        <f t="shared" si="6"/>
        <v>项</v>
      </c>
    </row>
    <row r="83" s="278" customFormat="1" ht="36" customHeight="1" spans="1:7">
      <c r="A83" s="303" t="s">
        <v>1434</v>
      </c>
      <c r="B83" s="304" t="s">
        <v>1405</v>
      </c>
      <c r="C83" s="305"/>
      <c r="D83" s="305"/>
      <c r="E83" s="306" t="str">
        <f t="shared" si="4"/>
        <v/>
      </c>
      <c r="F83" s="301" t="str">
        <f t="shared" si="5"/>
        <v>否</v>
      </c>
      <c r="G83" s="285" t="str">
        <f t="shared" si="6"/>
        <v>项</v>
      </c>
    </row>
    <row r="84" s="278" customFormat="1" ht="36" customHeight="1" spans="1:7">
      <c r="A84" s="303" t="s">
        <v>1435</v>
      </c>
      <c r="B84" s="304" t="s">
        <v>1407</v>
      </c>
      <c r="C84" s="305"/>
      <c r="D84" s="305"/>
      <c r="E84" s="306" t="str">
        <f t="shared" si="4"/>
        <v/>
      </c>
      <c r="F84" s="301" t="str">
        <f t="shared" si="5"/>
        <v>否</v>
      </c>
      <c r="G84" s="285" t="str">
        <f t="shared" si="6"/>
        <v>项</v>
      </c>
    </row>
    <row r="85" s="278" customFormat="1" ht="36" customHeight="1" spans="1:7">
      <c r="A85" s="303" t="s">
        <v>1436</v>
      </c>
      <c r="B85" s="304" t="s">
        <v>1437</v>
      </c>
      <c r="C85" s="305"/>
      <c r="D85" s="305"/>
      <c r="E85" s="306" t="str">
        <f t="shared" si="4"/>
        <v/>
      </c>
      <c r="F85" s="301" t="str">
        <f t="shared" si="5"/>
        <v>否</v>
      </c>
      <c r="G85" s="285" t="str">
        <f t="shared" si="6"/>
        <v>项</v>
      </c>
    </row>
    <row r="86" s="278" customFormat="1" ht="36" customHeight="1" spans="1:7">
      <c r="A86" s="297" t="s">
        <v>1438</v>
      </c>
      <c r="B86" s="309" t="s">
        <v>1439</v>
      </c>
      <c r="C86" s="310">
        <f>SUM(C87:C88)</f>
        <v>0</v>
      </c>
      <c r="D86" s="310">
        <f>SUM(D87:D88)</f>
        <v>0</v>
      </c>
      <c r="E86" s="311" t="str">
        <f t="shared" si="4"/>
        <v/>
      </c>
      <c r="F86" s="301" t="str">
        <f t="shared" si="5"/>
        <v>否</v>
      </c>
      <c r="G86" s="285" t="str">
        <f t="shared" si="6"/>
        <v>款</v>
      </c>
    </row>
    <row r="87" s="278" customFormat="1" ht="36" customHeight="1" spans="1:7">
      <c r="A87" s="303" t="s">
        <v>1440</v>
      </c>
      <c r="B87" s="304" t="s">
        <v>1413</v>
      </c>
      <c r="C87" s="305"/>
      <c r="D87" s="305"/>
      <c r="E87" s="306" t="str">
        <f t="shared" si="4"/>
        <v/>
      </c>
      <c r="F87" s="301" t="str">
        <f t="shared" si="5"/>
        <v>否</v>
      </c>
      <c r="G87" s="285" t="str">
        <f t="shared" si="6"/>
        <v>项</v>
      </c>
    </row>
    <row r="88" s="278" customFormat="1" ht="36" customHeight="1" spans="1:7">
      <c r="A88" s="303" t="s">
        <v>1441</v>
      </c>
      <c r="B88" s="304" t="s">
        <v>1442</v>
      </c>
      <c r="C88" s="305"/>
      <c r="D88" s="305"/>
      <c r="E88" s="306" t="str">
        <f t="shared" si="4"/>
        <v/>
      </c>
      <c r="F88" s="301" t="str">
        <f t="shared" si="5"/>
        <v>否</v>
      </c>
      <c r="G88" s="285" t="str">
        <f t="shared" si="6"/>
        <v>项</v>
      </c>
    </row>
    <row r="89" s="278" customFormat="1" ht="36" customHeight="1" spans="1:7">
      <c r="A89" s="297" t="s">
        <v>1443</v>
      </c>
      <c r="B89" s="309" t="s">
        <v>1444</v>
      </c>
      <c r="C89" s="310">
        <f>SUM(C90:C97)</f>
        <v>0</v>
      </c>
      <c r="D89" s="310">
        <f>SUM(D90:D97)</f>
        <v>0</v>
      </c>
      <c r="E89" s="311" t="str">
        <f t="shared" si="4"/>
        <v/>
      </c>
      <c r="F89" s="301" t="str">
        <f t="shared" si="5"/>
        <v>否</v>
      </c>
      <c r="G89" s="285" t="str">
        <f t="shared" si="6"/>
        <v>款</v>
      </c>
    </row>
    <row r="90" s="278" customFormat="1" ht="36" customHeight="1" spans="1:7">
      <c r="A90" s="303" t="s">
        <v>1445</v>
      </c>
      <c r="B90" s="304" t="s">
        <v>1367</v>
      </c>
      <c r="C90" s="305"/>
      <c r="D90" s="305"/>
      <c r="E90" s="306" t="str">
        <f t="shared" si="4"/>
        <v/>
      </c>
      <c r="F90" s="301" t="str">
        <f t="shared" si="5"/>
        <v>否</v>
      </c>
      <c r="G90" s="285" t="str">
        <f t="shared" si="6"/>
        <v>项</v>
      </c>
    </row>
    <row r="91" s="278" customFormat="1" ht="36" customHeight="1" spans="1:7">
      <c r="A91" s="303" t="s">
        <v>1446</v>
      </c>
      <c r="B91" s="304" t="s">
        <v>1369</v>
      </c>
      <c r="C91" s="305"/>
      <c r="D91" s="305"/>
      <c r="E91" s="306" t="str">
        <f t="shared" si="4"/>
        <v/>
      </c>
      <c r="F91" s="301" t="str">
        <f t="shared" si="5"/>
        <v>否</v>
      </c>
      <c r="G91" s="285" t="str">
        <f t="shared" si="6"/>
        <v>项</v>
      </c>
    </row>
    <row r="92" s="278" customFormat="1" ht="36" customHeight="1" spans="1:7">
      <c r="A92" s="303" t="s">
        <v>1447</v>
      </c>
      <c r="B92" s="304" t="s">
        <v>1371</v>
      </c>
      <c r="C92" s="305"/>
      <c r="D92" s="305"/>
      <c r="E92" s="306" t="str">
        <f t="shared" si="4"/>
        <v/>
      </c>
      <c r="F92" s="301" t="str">
        <f t="shared" si="5"/>
        <v>否</v>
      </c>
      <c r="G92" s="285" t="str">
        <f t="shared" si="6"/>
        <v>项</v>
      </c>
    </row>
    <row r="93" s="278" customFormat="1" ht="36" customHeight="1" spans="1:7">
      <c r="A93" s="303" t="s">
        <v>1448</v>
      </c>
      <c r="B93" s="304" t="s">
        <v>1373</v>
      </c>
      <c r="C93" s="305"/>
      <c r="D93" s="305"/>
      <c r="E93" s="306" t="str">
        <f t="shared" si="4"/>
        <v/>
      </c>
      <c r="F93" s="301" t="str">
        <f t="shared" si="5"/>
        <v>否</v>
      </c>
      <c r="G93" s="285" t="str">
        <f t="shared" si="6"/>
        <v>项</v>
      </c>
    </row>
    <row r="94" s="278" customFormat="1" ht="36" customHeight="1" spans="1:7">
      <c r="A94" s="303" t="s">
        <v>1449</v>
      </c>
      <c r="B94" s="304" t="s">
        <v>1379</v>
      </c>
      <c r="C94" s="305"/>
      <c r="D94" s="305"/>
      <c r="E94" s="306" t="str">
        <f t="shared" si="4"/>
        <v/>
      </c>
      <c r="F94" s="301" t="str">
        <f t="shared" si="5"/>
        <v>否</v>
      </c>
      <c r="G94" s="285" t="str">
        <f t="shared" si="6"/>
        <v>项</v>
      </c>
    </row>
    <row r="95" s="278" customFormat="1" ht="36" customHeight="1" spans="1:7">
      <c r="A95" s="303" t="s">
        <v>1450</v>
      </c>
      <c r="B95" s="304" t="s">
        <v>1383</v>
      </c>
      <c r="C95" s="305"/>
      <c r="D95" s="305"/>
      <c r="E95" s="306" t="str">
        <f t="shared" si="4"/>
        <v/>
      </c>
      <c r="F95" s="301" t="str">
        <f t="shared" si="5"/>
        <v>否</v>
      </c>
      <c r="G95" s="285" t="str">
        <f t="shared" si="6"/>
        <v>项</v>
      </c>
    </row>
    <row r="96" s="278" customFormat="1" ht="36" customHeight="1" spans="1:7">
      <c r="A96" s="303" t="s">
        <v>1451</v>
      </c>
      <c r="B96" s="304" t="s">
        <v>1385</v>
      </c>
      <c r="C96" s="305"/>
      <c r="D96" s="305"/>
      <c r="E96" s="306" t="str">
        <f t="shared" si="4"/>
        <v/>
      </c>
      <c r="F96" s="301" t="str">
        <f t="shared" si="5"/>
        <v>否</v>
      </c>
      <c r="G96" s="285" t="str">
        <f t="shared" si="6"/>
        <v>项</v>
      </c>
    </row>
    <row r="97" s="278" customFormat="1" ht="36" customHeight="1" spans="1:7">
      <c r="A97" s="303" t="s">
        <v>1452</v>
      </c>
      <c r="B97" s="304" t="s">
        <v>1453</v>
      </c>
      <c r="C97" s="305"/>
      <c r="D97" s="305"/>
      <c r="E97" s="306" t="str">
        <f t="shared" ref="E97:E103" si="7">IF(C97&gt;0,D97/C97-1,IF(C97&lt;0,-(D97/C97-1),""))</f>
        <v/>
      </c>
      <c r="F97" s="301" t="str">
        <f t="shared" si="5"/>
        <v>否</v>
      </c>
      <c r="G97" s="285" t="str">
        <f t="shared" si="6"/>
        <v>项</v>
      </c>
    </row>
    <row r="98" s="278" customFormat="1" ht="36" customHeight="1" spans="1:7">
      <c r="A98" s="297" t="s">
        <v>92</v>
      </c>
      <c r="B98" s="298" t="s">
        <v>1454</v>
      </c>
      <c r="C98" s="299">
        <f>SUM(C99,C104,C109,C114,C117,C122,C126)</f>
        <v>295</v>
      </c>
      <c r="D98" s="299">
        <f>SUM(D99,D104,D109,D114,D117,D122,D126)</f>
        <v>30</v>
      </c>
      <c r="E98" s="311">
        <f t="shared" si="7"/>
        <v>-0.898</v>
      </c>
      <c r="F98" s="301" t="str">
        <f t="shared" si="5"/>
        <v>是</v>
      </c>
      <c r="G98" s="285" t="str">
        <f t="shared" si="6"/>
        <v>类</v>
      </c>
    </row>
    <row r="99" s="278" customFormat="1" ht="36" customHeight="1" spans="1:7">
      <c r="A99" s="297" t="s">
        <v>1455</v>
      </c>
      <c r="B99" s="298" t="s">
        <v>1456</v>
      </c>
      <c r="C99" s="299">
        <f>SUM(C100:C103)</f>
        <v>31</v>
      </c>
      <c r="D99" s="299">
        <f>SUM(D100:D103)</f>
        <v>10</v>
      </c>
      <c r="E99" s="311">
        <f t="shared" si="7"/>
        <v>-0.677</v>
      </c>
      <c r="F99" s="301" t="str">
        <f t="shared" si="5"/>
        <v>是</v>
      </c>
      <c r="G99" s="285" t="str">
        <f t="shared" si="6"/>
        <v>款</v>
      </c>
    </row>
    <row r="100" s="278" customFormat="1" ht="36" customHeight="1" spans="1:7">
      <c r="A100" s="303" t="s">
        <v>1457</v>
      </c>
      <c r="B100" s="304" t="s">
        <v>1337</v>
      </c>
      <c r="C100" s="305"/>
      <c r="D100" s="305"/>
      <c r="E100" s="306" t="str">
        <f t="shared" si="7"/>
        <v/>
      </c>
      <c r="F100" s="301" t="str">
        <f t="shared" si="5"/>
        <v>否</v>
      </c>
      <c r="G100" s="285" t="str">
        <f t="shared" si="6"/>
        <v>项</v>
      </c>
    </row>
    <row r="101" s="278" customFormat="1" ht="36" customHeight="1" spans="1:7">
      <c r="A101" s="303" t="s">
        <v>1458</v>
      </c>
      <c r="B101" s="304" t="s">
        <v>1459</v>
      </c>
      <c r="C101" s="305"/>
      <c r="D101" s="305"/>
      <c r="E101" s="306" t="str">
        <f t="shared" si="7"/>
        <v/>
      </c>
      <c r="F101" s="301" t="str">
        <f t="shared" si="5"/>
        <v>否</v>
      </c>
      <c r="G101" s="285" t="str">
        <f t="shared" si="6"/>
        <v>项</v>
      </c>
    </row>
    <row r="102" s="278" customFormat="1" ht="36" customHeight="1" spans="1:7">
      <c r="A102" s="303" t="s">
        <v>1460</v>
      </c>
      <c r="B102" s="304" t="s">
        <v>1461</v>
      </c>
      <c r="C102" s="305"/>
      <c r="D102" s="305"/>
      <c r="E102" s="306" t="str">
        <f t="shared" si="7"/>
        <v/>
      </c>
      <c r="F102" s="301" t="str">
        <f t="shared" si="5"/>
        <v>否</v>
      </c>
      <c r="G102" s="285" t="str">
        <f t="shared" si="6"/>
        <v>项</v>
      </c>
    </row>
    <row r="103" s="278" customFormat="1" ht="36" customHeight="1" spans="1:7">
      <c r="A103" s="303" t="s">
        <v>1462</v>
      </c>
      <c r="B103" s="302" t="s">
        <v>1463</v>
      </c>
      <c r="C103" s="307">
        <v>31</v>
      </c>
      <c r="D103" s="307">
        <v>10</v>
      </c>
      <c r="E103" s="306">
        <f t="shared" si="7"/>
        <v>-0.677</v>
      </c>
      <c r="F103" s="301" t="str">
        <f t="shared" si="5"/>
        <v>是</v>
      </c>
      <c r="G103" s="285" t="str">
        <f t="shared" si="6"/>
        <v>项</v>
      </c>
    </row>
    <row r="104" s="278" customFormat="1" ht="36" customHeight="1" spans="1:7">
      <c r="A104" s="297" t="s">
        <v>1464</v>
      </c>
      <c r="B104" s="309" t="s">
        <v>1465</v>
      </c>
      <c r="C104" s="310">
        <f>SUM(C105:C108)</f>
        <v>0</v>
      </c>
      <c r="D104" s="310">
        <f>SUM(D105:D108)</f>
        <v>0</v>
      </c>
      <c r="E104" s="311" t="str">
        <f t="shared" si="4"/>
        <v/>
      </c>
      <c r="F104" s="301" t="str">
        <f t="shared" si="5"/>
        <v>否</v>
      </c>
      <c r="G104" s="285" t="str">
        <f t="shared" si="6"/>
        <v>款</v>
      </c>
    </row>
    <row r="105" s="278" customFormat="1" ht="36" customHeight="1" spans="1:7">
      <c r="A105" s="303" t="s">
        <v>1466</v>
      </c>
      <c r="B105" s="304" t="s">
        <v>1337</v>
      </c>
      <c r="C105" s="305"/>
      <c r="D105" s="305"/>
      <c r="E105" s="306" t="str">
        <f t="shared" si="4"/>
        <v/>
      </c>
      <c r="F105" s="301" t="str">
        <f t="shared" si="5"/>
        <v>否</v>
      </c>
      <c r="G105" s="285" t="str">
        <f t="shared" si="6"/>
        <v>项</v>
      </c>
    </row>
    <row r="106" s="278" customFormat="1" ht="36" customHeight="1" spans="1:7">
      <c r="A106" s="303" t="s">
        <v>1467</v>
      </c>
      <c r="B106" s="304" t="s">
        <v>1459</v>
      </c>
      <c r="C106" s="305"/>
      <c r="D106" s="305"/>
      <c r="E106" s="306" t="str">
        <f t="shared" si="4"/>
        <v/>
      </c>
      <c r="F106" s="301" t="str">
        <f t="shared" si="5"/>
        <v>否</v>
      </c>
      <c r="G106" s="285" t="str">
        <f t="shared" si="6"/>
        <v>项</v>
      </c>
    </row>
    <row r="107" s="278" customFormat="1" ht="36" customHeight="1" spans="1:7">
      <c r="A107" s="303" t="s">
        <v>1468</v>
      </c>
      <c r="B107" s="304" t="s">
        <v>1469</v>
      </c>
      <c r="C107" s="305"/>
      <c r="D107" s="305"/>
      <c r="E107" s="306" t="str">
        <f t="shared" si="4"/>
        <v/>
      </c>
      <c r="F107" s="301" t="str">
        <f t="shared" si="5"/>
        <v>否</v>
      </c>
      <c r="G107" s="285" t="str">
        <f t="shared" si="6"/>
        <v>项</v>
      </c>
    </row>
    <row r="108" s="278" customFormat="1" ht="36" customHeight="1" spans="1:7">
      <c r="A108" s="303" t="s">
        <v>1470</v>
      </c>
      <c r="B108" s="304" t="s">
        <v>1471</v>
      </c>
      <c r="C108" s="305"/>
      <c r="D108" s="305"/>
      <c r="E108" s="306" t="str">
        <f t="shared" si="4"/>
        <v/>
      </c>
      <c r="F108" s="301" t="str">
        <f t="shared" si="5"/>
        <v>否</v>
      </c>
      <c r="G108" s="285" t="str">
        <f t="shared" si="6"/>
        <v>项</v>
      </c>
    </row>
    <row r="109" s="278" customFormat="1" ht="36" customHeight="1" spans="1:7">
      <c r="A109" s="297" t="s">
        <v>1472</v>
      </c>
      <c r="B109" s="298" t="s">
        <v>1473</v>
      </c>
      <c r="C109" s="299"/>
      <c r="D109" s="299"/>
      <c r="E109" s="300"/>
      <c r="F109" s="301" t="str">
        <f t="shared" si="5"/>
        <v>否</v>
      </c>
      <c r="G109" s="285" t="str">
        <f t="shared" si="6"/>
        <v>款</v>
      </c>
    </row>
    <row r="110" s="278" customFormat="1" ht="36" customHeight="1" spans="1:7">
      <c r="A110" s="303" t="s">
        <v>1474</v>
      </c>
      <c r="B110" s="304" t="s">
        <v>1475</v>
      </c>
      <c r="C110" s="305"/>
      <c r="D110" s="305"/>
      <c r="E110" s="306" t="str">
        <f t="shared" si="4"/>
        <v/>
      </c>
      <c r="F110" s="301" t="str">
        <f t="shared" si="5"/>
        <v>否</v>
      </c>
      <c r="G110" s="285" t="str">
        <f t="shared" si="6"/>
        <v>项</v>
      </c>
    </row>
    <row r="111" s="278" customFormat="1" ht="36" customHeight="1" spans="1:7">
      <c r="A111" s="303" t="s">
        <v>1476</v>
      </c>
      <c r="B111" s="304" t="s">
        <v>1477</v>
      </c>
      <c r="C111" s="305"/>
      <c r="D111" s="305"/>
      <c r="E111" s="306" t="str">
        <f t="shared" si="4"/>
        <v/>
      </c>
      <c r="F111" s="301" t="str">
        <f t="shared" si="5"/>
        <v>否</v>
      </c>
      <c r="G111" s="285" t="str">
        <f t="shared" si="6"/>
        <v>项</v>
      </c>
    </row>
    <row r="112" s="278" customFormat="1" ht="36" customHeight="1" spans="1:7">
      <c r="A112" s="303" t="s">
        <v>1478</v>
      </c>
      <c r="B112" s="304" t="s">
        <v>1479</v>
      </c>
      <c r="C112" s="305"/>
      <c r="D112" s="305"/>
      <c r="E112" s="306" t="str">
        <f t="shared" si="4"/>
        <v/>
      </c>
      <c r="F112" s="301" t="str">
        <f t="shared" si="5"/>
        <v>否</v>
      </c>
      <c r="G112" s="285" t="str">
        <f t="shared" si="6"/>
        <v>项</v>
      </c>
    </row>
    <row r="113" s="278" customFormat="1" ht="36" customHeight="1" spans="1:7">
      <c r="A113" s="303" t="s">
        <v>1480</v>
      </c>
      <c r="B113" s="302" t="s">
        <v>1481</v>
      </c>
      <c r="C113" s="307"/>
      <c r="D113" s="307"/>
      <c r="E113" s="308"/>
      <c r="F113" s="301" t="str">
        <f t="shared" si="5"/>
        <v>否</v>
      </c>
      <c r="G113" s="285" t="str">
        <f t="shared" si="6"/>
        <v>项</v>
      </c>
    </row>
    <row r="114" s="278" customFormat="1" ht="36" customHeight="1" spans="1:7">
      <c r="A114" s="312">
        <v>21370</v>
      </c>
      <c r="B114" s="309" t="s">
        <v>1482</v>
      </c>
      <c r="C114" s="310">
        <f>SUM(C115:C116)</f>
        <v>0</v>
      </c>
      <c r="D114" s="310">
        <f>SUM(D115:D116)</f>
        <v>0</v>
      </c>
      <c r="E114" s="311" t="str">
        <f t="shared" si="4"/>
        <v/>
      </c>
      <c r="F114" s="301" t="str">
        <f t="shared" si="5"/>
        <v>否</v>
      </c>
      <c r="G114" s="285" t="str">
        <f t="shared" si="6"/>
        <v>款</v>
      </c>
    </row>
    <row r="115" s="278" customFormat="1" ht="36" customHeight="1" spans="1:7">
      <c r="A115" s="313">
        <v>2137001</v>
      </c>
      <c r="B115" s="304" t="s">
        <v>1337</v>
      </c>
      <c r="C115" s="305"/>
      <c r="D115" s="305"/>
      <c r="E115" s="306" t="str">
        <f t="shared" si="4"/>
        <v/>
      </c>
      <c r="F115" s="301" t="str">
        <f t="shared" si="5"/>
        <v>否</v>
      </c>
      <c r="G115" s="285" t="str">
        <f t="shared" si="6"/>
        <v>项</v>
      </c>
    </row>
    <row r="116" s="278" customFormat="1" ht="36" customHeight="1" spans="1:7">
      <c r="A116" s="313">
        <v>2137099</v>
      </c>
      <c r="B116" s="304" t="s">
        <v>1483</v>
      </c>
      <c r="C116" s="305"/>
      <c r="D116" s="305"/>
      <c r="E116" s="306" t="str">
        <f t="shared" si="4"/>
        <v/>
      </c>
      <c r="F116" s="301" t="str">
        <f t="shared" si="5"/>
        <v>否</v>
      </c>
      <c r="G116" s="285" t="str">
        <f t="shared" si="6"/>
        <v>项</v>
      </c>
    </row>
    <row r="117" s="278" customFormat="1" ht="36" customHeight="1" spans="1:7">
      <c r="A117" s="312">
        <v>21371</v>
      </c>
      <c r="B117" s="309" t="s">
        <v>1484</v>
      </c>
      <c r="C117" s="310">
        <f>SUM(C118:C121)</f>
        <v>0</v>
      </c>
      <c r="D117" s="310">
        <f>SUM(D118:D121)</f>
        <v>0</v>
      </c>
      <c r="E117" s="311" t="str">
        <f t="shared" si="4"/>
        <v/>
      </c>
      <c r="F117" s="301" t="str">
        <f t="shared" si="5"/>
        <v>否</v>
      </c>
      <c r="G117" s="285" t="str">
        <f t="shared" si="6"/>
        <v>款</v>
      </c>
    </row>
    <row r="118" s="278" customFormat="1" ht="36" customHeight="1" spans="1:7">
      <c r="A118" s="313">
        <v>2137101</v>
      </c>
      <c r="B118" s="304" t="s">
        <v>1475</v>
      </c>
      <c r="C118" s="305"/>
      <c r="D118" s="305"/>
      <c r="E118" s="306" t="str">
        <f t="shared" si="4"/>
        <v/>
      </c>
      <c r="F118" s="301" t="str">
        <f t="shared" si="5"/>
        <v>否</v>
      </c>
      <c r="G118" s="285" t="str">
        <f t="shared" si="6"/>
        <v>项</v>
      </c>
    </row>
    <row r="119" s="278" customFormat="1" ht="36" customHeight="1" spans="1:7">
      <c r="A119" s="313">
        <v>2137102</v>
      </c>
      <c r="B119" s="304" t="s">
        <v>1485</v>
      </c>
      <c r="C119" s="305"/>
      <c r="D119" s="305"/>
      <c r="E119" s="306" t="str">
        <f t="shared" si="4"/>
        <v/>
      </c>
      <c r="F119" s="301" t="str">
        <f t="shared" si="5"/>
        <v>否</v>
      </c>
      <c r="G119" s="285" t="str">
        <f t="shared" si="6"/>
        <v>项</v>
      </c>
    </row>
    <row r="120" s="278" customFormat="1" ht="36" customHeight="1" spans="1:7">
      <c r="A120" s="313">
        <v>2137103</v>
      </c>
      <c r="B120" s="304" t="s">
        <v>1479</v>
      </c>
      <c r="C120" s="305"/>
      <c r="D120" s="305"/>
      <c r="E120" s="306" t="str">
        <f t="shared" si="4"/>
        <v/>
      </c>
      <c r="F120" s="301" t="str">
        <f t="shared" si="5"/>
        <v>否</v>
      </c>
      <c r="G120" s="285" t="str">
        <f t="shared" si="6"/>
        <v>项</v>
      </c>
    </row>
    <row r="121" s="278" customFormat="1" ht="36" customHeight="1" spans="1:7">
      <c r="A121" s="313">
        <v>2137199</v>
      </c>
      <c r="B121" s="304" t="s">
        <v>1486</v>
      </c>
      <c r="C121" s="305"/>
      <c r="D121" s="305"/>
      <c r="E121" s="306" t="str">
        <f t="shared" si="4"/>
        <v/>
      </c>
      <c r="F121" s="301" t="str">
        <f t="shared" si="5"/>
        <v>否</v>
      </c>
      <c r="G121" s="285" t="str">
        <f t="shared" si="6"/>
        <v>项</v>
      </c>
    </row>
    <row r="122" s="278" customFormat="1" ht="36" customHeight="1" spans="1:7">
      <c r="A122" s="314">
        <v>21372</v>
      </c>
      <c r="B122" s="315" t="s">
        <v>1487</v>
      </c>
      <c r="C122" s="299">
        <f>SUM(C123:C125)</f>
        <v>214</v>
      </c>
      <c r="D122" s="299">
        <f>SUM(D123:D125)</f>
        <v>20</v>
      </c>
      <c r="E122" s="311">
        <f t="shared" ref="E122:E128" si="8">IF(C122&gt;0,D122/C122-1,IF(C122&lt;0,-(D122/C122-1),""))</f>
        <v>-0.907</v>
      </c>
      <c r="F122" s="301"/>
      <c r="G122" s="285"/>
    </row>
    <row r="123" s="278" customFormat="1" ht="36" customHeight="1" spans="1:7">
      <c r="A123" s="314">
        <v>2137201</v>
      </c>
      <c r="B123" s="316" t="s">
        <v>1488</v>
      </c>
      <c r="C123" s="307">
        <v>3</v>
      </c>
      <c r="D123" s="307"/>
      <c r="E123" s="306">
        <f t="shared" si="8"/>
        <v>-1</v>
      </c>
      <c r="F123" s="301"/>
      <c r="G123" s="285"/>
    </row>
    <row r="124" s="278" customFormat="1" ht="36" customHeight="1" spans="1:7">
      <c r="A124" s="314">
        <v>2137202</v>
      </c>
      <c r="B124" s="316" t="s">
        <v>1489</v>
      </c>
      <c r="C124" s="307">
        <v>211</v>
      </c>
      <c r="D124" s="307">
        <v>20</v>
      </c>
      <c r="E124" s="306">
        <f t="shared" si="8"/>
        <v>-0.905</v>
      </c>
      <c r="F124" s="301"/>
      <c r="G124" s="285"/>
    </row>
    <row r="125" s="278" customFormat="1" ht="36" customHeight="1" spans="1:7">
      <c r="A125" s="314">
        <v>2137299</v>
      </c>
      <c r="B125" s="316" t="s">
        <v>1490</v>
      </c>
      <c r="C125" s="299"/>
      <c r="D125" s="299"/>
      <c r="E125" s="306" t="str">
        <f t="shared" si="8"/>
        <v/>
      </c>
      <c r="F125" s="301"/>
      <c r="G125" s="285"/>
    </row>
    <row r="126" s="278" customFormat="1" ht="36" customHeight="1" spans="1:7">
      <c r="A126" s="314">
        <v>21373</v>
      </c>
      <c r="B126" s="315" t="s">
        <v>1777</v>
      </c>
      <c r="C126" s="299">
        <f>SUM(C127:C129)</f>
        <v>50</v>
      </c>
      <c r="D126" s="299">
        <f>SUM(D127:D129)</f>
        <v>0</v>
      </c>
      <c r="E126" s="311">
        <f t="shared" si="8"/>
        <v>-1</v>
      </c>
      <c r="F126" s="301"/>
      <c r="G126" s="285"/>
    </row>
    <row r="127" s="278" customFormat="1" ht="36" customHeight="1" spans="1:7">
      <c r="A127" s="314">
        <v>2137301</v>
      </c>
      <c r="B127" s="316" t="s">
        <v>1488</v>
      </c>
      <c r="C127" s="299"/>
      <c r="D127" s="299"/>
      <c r="E127" s="306" t="str">
        <f t="shared" si="8"/>
        <v/>
      </c>
      <c r="F127" s="301"/>
      <c r="G127" s="285"/>
    </row>
    <row r="128" s="278" customFormat="1" ht="36" customHeight="1" spans="1:7">
      <c r="A128" s="314">
        <v>2137302</v>
      </c>
      <c r="B128" s="316" t="s">
        <v>1489</v>
      </c>
      <c r="C128" s="307">
        <v>50</v>
      </c>
      <c r="D128" s="299"/>
      <c r="E128" s="306">
        <f t="shared" si="8"/>
        <v>-1</v>
      </c>
      <c r="F128" s="301"/>
      <c r="G128" s="285"/>
    </row>
    <row r="129" s="278" customFormat="1" ht="36" customHeight="1" spans="1:7">
      <c r="A129" s="314">
        <v>2137399</v>
      </c>
      <c r="B129" s="316" t="s">
        <v>1778</v>
      </c>
      <c r="C129" s="299"/>
      <c r="D129" s="299"/>
      <c r="E129" s="300"/>
      <c r="F129" s="301"/>
      <c r="G129" s="285"/>
    </row>
    <row r="130" s="278" customFormat="1" ht="36" customHeight="1" spans="1:7">
      <c r="A130" s="297" t="s">
        <v>94</v>
      </c>
      <c r="B130" s="298" t="s">
        <v>1491</v>
      </c>
      <c r="C130" s="299"/>
      <c r="D130" s="299"/>
      <c r="E130" s="300"/>
      <c r="F130" s="301" t="str">
        <f t="shared" ref="F130:F139" si="9">IF(LEN(A130)=3,"是",IF(B130&lt;&gt;"",IF(SUM(C130:D130)&lt;&gt;0,"是","否"),"是"))</f>
        <v>是</v>
      </c>
      <c r="G130" s="285" t="str">
        <f t="shared" ref="G130:G139" si="10">IF(LEN(A130)=3,"类",IF(LEN(A130)=5,"款","项"))</f>
        <v>类</v>
      </c>
    </row>
    <row r="131" s="278" customFormat="1" ht="36" customHeight="1" spans="1:7">
      <c r="A131" s="297" t="s">
        <v>1492</v>
      </c>
      <c r="B131" s="309" t="s">
        <v>1493</v>
      </c>
      <c r="C131" s="310">
        <f>SUM(C132:C135)</f>
        <v>0</v>
      </c>
      <c r="D131" s="310">
        <f>SUM(D132:D135)</f>
        <v>0</v>
      </c>
      <c r="E131" s="311" t="str">
        <f>IF(C131&gt;0,D131/C131-1,IF(C131&lt;0,-(D131/C131-1),""))</f>
        <v/>
      </c>
      <c r="F131" s="301" t="str">
        <f t="shared" si="9"/>
        <v>否</v>
      </c>
      <c r="G131" s="285" t="str">
        <f t="shared" si="10"/>
        <v>款</v>
      </c>
    </row>
    <row r="132" s="278" customFormat="1" ht="36" customHeight="1" spans="1:7">
      <c r="A132" s="303" t="s">
        <v>1494</v>
      </c>
      <c r="B132" s="304" t="s">
        <v>1495</v>
      </c>
      <c r="C132" s="305"/>
      <c r="D132" s="305"/>
      <c r="E132" s="306" t="str">
        <f>IF(C132&gt;0,D132/C132-1,IF(C132&lt;0,-(D132/C132-1),""))</f>
        <v/>
      </c>
      <c r="F132" s="301" t="str">
        <f t="shared" si="9"/>
        <v>否</v>
      </c>
      <c r="G132" s="285" t="str">
        <f t="shared" si="10"/>
        <v>项</v>
      </c>
    </row>
    <row r="133" s="278" customFormat="1" ht="36" customHeight="1" spans="1:7">
      <c r="A133" s="303" t="s">
        <v>1496</v>
      </c>
      <c r="B133" s="304" t="s">
        <v>1497</v>
      </c>
      <c r="C133" s="305"/>
      <c r="D133" s="305"/>
      <c r="E133" s="306" t="str">
        <f>IF(C133&gt;0,D133/C133-1,IF(C133&lt;0,-(D133/C133-1),""))</f>
        <v/>
      </c>
      <c r="F133" s="301" t="str">
        <f t="shared" si="9"/>
        <v>否</v>
      </c>
      <c r="G133" s="285" t="str">
        <f t="shared" si="10"/>
        <v>项</v>
      </c>
    </row>
    <row r="134" s="278" customFormat="1" ht="36" customHeight="1" spans="1:7">
      <c r="A134" s="303" t="s">
        <v>1498</v>
      </c>
      <c r="B134" s="304" t="s">
        <v>1499</v>
      </c>
      <c r="C134" s="305"/>
      <c r="D134" s="305"/>
      <c r="E134" s="306" t="str">
        <f>IF(C134&gt;0,D134/C134-1,IF(C134&lt;0,-(D134/C134-1),""))</f>
        <v/>
      </c>
      <c r="F134" s="301" t="str">
        <f t="shared" si="9"/>
        <v>否</v>
      </c>
      <c r="G134" s="285" t="str">
        <f t="shared" si="10"/>
        <v>项</v>
      </c>
    </row>
    <row r="135" s="278" customFormat="1" ht="36" customHeight="1" spans="1:7">
      <c r="A135" s="303" t="s">
        <v>1500</v>
      </c>
      <c r="B135" s="304" t="s">
        <v>1501</v>
      </c>
      <c r="C135" s="305"/>
      <c r="D135" s="305"/>
      <c r="E135" s="306" t="str">
        <f>IF(C135&gt;0,D135/C135-1,IF(C135&lt;0,-(D135/C135-1),""))</f>
        <v/>
      </c>
      <c r="F135" s="301" t="str">
        <f t="shared" si="9"/>
        <v>否</v>
      </c>
      <c r="G135" s="285" t="str">
        <f t="shared" si="10"/>
        <v>项</v>
      </c>
    </row>
    <row r="136" s="278" customFormat="1" ht="36" customHeight="1" spans="1:7">
      <c r="A136" s="297" t="s">
        <v>1502</v>
      </c>
      <c r="B136" s="298" t="s">
        <v>1503</v>
      </c>
      <c r="C136" s="299"/>
      <c r="D136" s="299"/>
      <c r="E136" s="300"/>
      <c r="F136" s="301" t="str">
        <f t="shared" si="9"/>
        <v>否</v>
      </c>
      <c r="G136" s="285" t="str">
        <f t="shared" si="10"/>
        <v>款</v>
      </c>
    </row>
    <row r="137" s="278" customFormat="1" ht="36" customHeight="1" spans="1:7">
      <c r="A137" s="303" t="s">
        <v>1504</v>
      </c>
      <c r="B137" s="304" t="s">
        <v>1499</v>
      </c>
      <c r="C137" s="305"/>
      <c r="D137" s="305"/>
      <c r="E137" s="306" t="str">
        <f>IF(C137&gt;0,D137/C137-1,IF(C137&lt;0,-(D137/C137-1),""))</f>
        <v/>
      </c>
      <c r="F137" s="301" t="str">
        <f t="shared" si="9"/>
        <v>否</v>
      </c>
      <c r="G137" s="285" t="str">
        <f t="shared" si="10"/>
        <v>项</v>
      </c>
    </row>
    <row r="138" s="278" customFormat="1" ht="36" customHeight="1" spans="1:7">
      <c r="A138" s="303" t="s">
        <v>1505</v>
      </c>
      <c r="B138" s="304" t="s">
        <v>1506</v>
      </c>
      <c r="C138" s="305"/>
      <c r="D138" s="305"/>
      <c r="E138" s="306" t="str">
        <f>IF(C138&gt;0,D138/C138-1,IF(C138&lt;0,-(D138/C138-1),""))</f>
        <v/>
      </c>
      <c r="F138" s="301" t="str">
        <f t="shared" si="9"/>
        <v>否</v>
      </c>
      <c r="G138" s="285" t="str">
        <f t="shared" si="10"/>
        <v>项</v>
      </c>
    </row>
    <row r="139" s="278" customFormat="1" ht="36" customHeight="1" spans="1:7">
      <c r="A139" s="303" t="s">
        <v>1507</v>
      </c>
      <c r="B139" s="304" t="s">
        <v>1508</v>
      </c>
      <c r="C139" s="305"/>
      <c r="D139" s="305"/>
      <c r="E139" s="306" t="str">
        <f>IF(C139&gt;0,D139/C139-1,IF(C139&lt;0,-(D139/C139-1),""))</f>
        <v/>
      </c>
      <c r="F139" s="301" t="str">
        <f t="shared" si="9"/>
        <v>否</v>
      </c>
      <c r="G139" s="285" t="str">
        <f t="shared" si="10"/>
        <v>项</v>
      </c>
    </row>
    <row r="140" s="278" customFormat="1" ht="36" customHeight="1" spans="1:7">
      <c r="A140" s="303" t="s">
        <v>1509</v>
      </c>
      <c r="B140" s="302" t="s">
        <v>1510</v>
      </c>
      <c r="C140" s="307"/>
      <c r="D140" s="307"/>
      <c r="E140" s="308"/>
      <c r="F140" s="301" t="str">
        <f t="shared" ref="F140:F203" si="11">IF(LEN(A140)=3,"是",IF(B140&lt;&gt;"",IF(SUM(C140:D140)&lt;&gt;0,"是","否"),"是"))</f>
        <v>否</v>
      </c>
      <c r="G140" s="285" t="str">
        <f t="shared" ref="G140:G203" si="12">IF(LEN(A140)=3,"类",IF(LEN(A140)=5,"款","项"))</f>
        <v>项</v>
      </c>
    </row>
    <row r="141" s="278" customFormat="1" ht="36" customHeight="1" spans="1:7">
      <c r="A141" s="297" t="s">
        <v>1511</v>
      </c>
      <c r="B141" s="298" t="s">
        <v>1512</v>
      </c>
      <c r="C141" s="299"/>
      <c r="D141" s="299"/>
      <c r="E141" s="300"/>
      <c r="F141" s="301" t="str">
        <f t="shared" si="11"/>
        <v>否</v>
      </c>
      <c r="G141" s="285" t="str">
        <f t="shared" si="12"/>
        <v>款</v>
      </c>
    </row>
    <row r="142" s="278" customFormat="1" ht="36" customHeight="1" spans="1:7">
      <c r="A142" s="303" t="s">
        <v>1513</v>
      </c>
      <c r="B142" s="304" t="s">
        <v>1514</v>
      </c>
      <c r="C142" s="305"/>
      <c r="D142" s="305"/>
      <c r="E142" s="306" t="str">
        <f t="shared" ref="E140:E203" si="13">IF(C142&gt;0,D142/C142-1,IF(C142&lt;0,-(D142/C142-1),""))</f>
        <v/>
      </c>
      <c r="F142" s="301" t="str">
        <f t="shared" si="11"/>
        <v>否</v>
      </c>
      <c r="G142" s="285" t="str">
        <f t="shared" si="12"/>
        <v>项</v>
      </c>
    </row>
    <row r="143" s="278" customFormat="1" ht="36" customHeight="1" spans="1:7">
      <c r="A143" s="303" t="s">
        <v>1515</v>
      </c>
      <c r="B143" s="302" t="s">
        <v>1516</v>
      </c>
      <c r="C143" s="307"/>
      <c r="D143" s="307"/>
      <c r="E143" s="308"/>
      <c r="F143" s="301" t="str">
        <f t="shared" si="11"/>
        <v>否</v>
      </c>
      <c r="G143" s="285" t="str">
        <f t="shared" si="12"/>
        <v>项</v>
      </c>
    </row>
    <row r="144" s="278" customFormat="1" ht="36" customHeight="1" spans="1:7">
      <c r="A144" s="303" t="s">
        <v>1517</v>
      </c>
      <c r="B144" s="302" t="s">
        <v>1518</v>
      </c>
      <c r="C144" s="307"/>
      <c r="D144" s="307"/>
      <c r="E144" s="308"/>
      <c r="F144" s="301" t="str">
        <f t="shared" si="11"/>
        <v>否</v>
      </c>
      <c r="G144" s="285" t="str">
        <f t="shared" si="12"/>
        <v>项</v>
      </c>
    </row>
    <row r="145" s="278" customFormat="1" ht="36" customHeight="1" spans="1:7">
      <c r="A145" s="303" t="s">
        <v>1519</v>
      </c>
      <c r="B145" s="304" t="s">
        <v>1520</v>
      </c>
      <c r="C145" s="305"/>
      <c r="D145" s="305"/>
      <c r="E145" s="306" t="str">
        <f t="shared" si="13"/>
        <v/>
      </c>
      <c r="F145" s="301" t="str">
        <f t="shared" si="11"/>
        <v>否</v>
      </c>
      <c r="G145" s="285" t="str">
        <f t="shared" si="12"/>
        <v>项</v>
      </c>
    </row>
    <row r="146" s="278" customFormat="1" ht="36" customHeight="1" spans="1:7">
      <c r="A146" s="297" t="s">
        <v>1521</v>
      </c>
      <c r="B146" s="309" t="s">
        <v>1522</v>
      </c>
      <c r="C146" s="310">
        <f>SUM(C147:C154)</f>
        <v>0</v>
      </c>
      <c r="D146" s="310">
        <f>SUM(D147:D154)</f>
        <v>0</v>
      </c>
      <c r="E146" s="311" t="str">
        <f t="shared" si="13"/>
        <v/>
      </c>
      <c r="F146" s="301" t="str">
        <f t="shared" si="11"/>
        <v>否</v>
      </c>
      <c r="G146" s="285" t="str">
        <f t="shared" si="12"/>
        <v>款</v>
      </c>
    </row>
    <row r="147" s="278" customFormat="1" ht="36" customHeight="1" spans="1:7">
      <c r="A147" s="303" t="s">
        <v>1523</v>
      </c>
      <c r="B147" s="304" t="s">
        <v>1524</v>
      </c>
      <c r="C147" s="305"/>
      <c r="D147" s="305"/>
      <c r="E147" s="306" t="str">
        <f t="shared" si="13"/>
        <v/>
      </c>
      <c r="F147" s="301" t="str">
        <f t="shared" si="11"/>
        <v>否</v>
      </c>
      <c r="G147" s="285" t="str">
        <f t="shared" si="12"/>
        <v>项</v>
      </c>
    </row>
    <row r="148" s="278" customFormat="1" ht="36" customHeight="1" spans="1:7">
      <c r="A148" s="303" t="s">
        <v>1525</v>
      </c>
      <c r="B148" s="304" t="s">
        <v>1526</v>
      </c>
      <c r="C148" s="305"/>
      <c r="D148" s="305"/>
      <c r="E148" s="306" t="str">
        <f t="shared" si="13"/>
        <v/>
      </c>
      <c r="F148" s="301" t="str">
        <f t="shared" si="11"/>
        <v>否</v>
      </c>
      <c r="G148" s="285" t="str">
        <f t="shared" si="12"/>
        <v>项</v>
      </c>
    </row>
    <row r="149" s="278" customFormat="1" ht="36" customHeight="1" spans="1:7">
      <c r="A149" s="303" t="s">
        <v>1527</v>
      </c>
      <c r="B149" s="304" t="s">
        <v>1528</v>
      </c>
      <c r="C149" s="305"/>
      <c r="D149" s="305"/>
      <c r="E149" s="306" t="str">
        <f t="shared" si="13"/>
        <v/>
      </c>
      <c r="F149" s="301" t="str">
        <f t="shared" si="11"/>
        <v>否</v>
      </c>
      <c r="G149" s="285" t="str">
        <f t="shared" si="12"/>
        <v>项</v>
      </c>
    </row>
    <row r="150" s="278" customFormat="1" ht="36" customHeight="1" spans="1:7">
      <c r="A150" s="303" t="s">
        <v>1529</v>
      </c>
      <c r="B150" s="304" t="s">
        <v>1530</v>
      </c>
      <c r="C150" s="305"/>
      <c r="D150" s="305"/>
      <c r="E150" s="306" t="str">
        <f t="shared" si="13"/>
        <v/>
      </c>
      <c r="F150" s="301" t="str">
        <f t="shared" si="11"/>
        <v>否</v>
      </c>
      <c r="G150" s="285" t="str">
        <f t="shared" si="12"/>
        <v>项</v>
      </c>
    </row>
    <row r="151" s="278" customFormat="1" ht="36" customHeight="1" spans="1:7">
      <c r="A151" s="303" t="s">
        <v>1531</v>
      </c>
      <c r="B151" s="304" t="s">
        <v>1532</v>
      </c>
      <c r="C151" s="305"/>
      <c r="D151" s="305"/>
      <c r="E151" s="306" t="str">
        <f t="shared" si="13"/>
        <v/>
      </c>
      <c r="F151" s="301" t="str">
        <f t="shared" si="11"/>
        <v>否</v>
      </c>
      <c r="G151" s="285" t="str">
        <f t="shared" si="12"/>
        <v>项</v>
      </c>
    </row>
    <row r="152" s="278" customFormat="1" ht="36" customHeight="1" spans="1:7">
      <c r="A152" s="303" t="s">
        <v>1533</v>
      </c>
      <c r="B152" s="304" t="s">
        <v>1534</v>
      </c>
      <c r="C152" s="305"/>
      <c r="D152" s="305"/>
      <c r="E152" s="306" t="str">
        <f t="shared" si="13"/>
        <v/>
      </c>
      <c r="F152" s="301" t="str">
        <f t="shared" si="11"/>
        <v>否</v>
      </c>
      <c r="G152" s="285" t="str">
        <f t="shared" si="12"/>
        <v>项</v>
      </c>
    </row>
    <row r="153" s="278" customFormat="1" ht="36" customHeight="1" spans="1:7">
      <c r="A153" s="303" t="s">
        <v>1535</v>
      </c>
      <c r="B153" s="304" t="s">
        <v>1536</v>
      </c>
      <c r="C153" s="305"/>
      <c r="D153" s="305"/>
      <c r="E153" s="306" t="str">
        <f t="shared" si="13"/>
        <v/>
      </c>
      <c r="F153" s="301" t="str">
        <f t="shared" si="11"/>
        <v>否</v>
      </c>
      <c r="G153" s="285" t="str">
        <f t="shared" si="12"/>
        <v>项</v>
      </c>
    </row>
    <row r="154" s="278" customFormat="1" ht="36" customHeight="1" spans="1:7">
      <c r="A154" s="303" t="s">
        <v>1537</v>
      </c>
      <c r="B154" s="304" t="s">
        <v>1538</v>
      </c>
      <c r="C154" s="305"/>
      <c r="D154" s="305"/>
      <c r="E154" s="306" t="str">
        <f t="shared" si="13"/>
        <v/>
      </c>
      <c r="F154" s="301" t="str">
        <f t="shared" si="11"/>
        <v>否</v>
      </c>
      <c r="G154" s="285" t="str">
        <f t="shared" si="12"/>
        <v>项</v>
      </c>
    </row>
    <row r="155" s="278" customFormat="1" ht="36" customHeight="1" spans="1:7">
      <c r="A155" s="297" t="s">
        <v>1539</v>
      </c>
      <c r="B155" s="309" t="s">
        <v>1540</v>
      </c>
      <c r="C155" s="310">
        <f>SUM(C156:C161)</f>
        <v>0</v>
      </c>
      <c r="D155" s="310">
        <f>SUM(D156:D161)</f>
        <v>0</v>
      </c>
      <c r="E155" s="311" t="str">
        <f t="shared" si="13"/>
        <v/>
      </c>
      <c r="F155" s="301" t="str">
        <f t="shared" si="11"/>
        <v>否</v>
      </c>
      <c r="G155" s="285" t="str">
        <f t="shared" si="12"/>
        <v>款</v>
      </c>
    </row>
    <row r="156" s="278" customFormat="1" ht="36" customHeight="1" spans="1:7">
      <c r="A156" s="303" t="s">
        <v>1541</v>
      </c>
      <c r="B156" s="304" t="s">
        <v>1542</v>
      </c>
      <c r="C156" s="305"/>
      <c r="D156" s="305"/>
      <c r="E156" s="306" t="str">
        <f t="shared" si="13"/>
        <v/>
      </c>
      <c r="F156" s="301" t="str">
        <f t="shared" si="11"/>
        <v>否</v>
      </c>
      <c r="G156" s="285" t="str">
        <f t="shared" si="12"/>
        <v>项</v>
      </c>
    </row>
    <row r="157" s="278" customFormat="1" ht="36" customHeight="1" spans="1:7">
      <c r="A157" s="303" t="s">
        <v>1543</v>
      </c>
      <c r="B157" s="304" t="s">
        <v>1544</v>
      </c>
      <c r="C157" s="305"/>
      <c r="D157" s="305"/>
      <c r="E157" s="306" t="str">
        <f t="shared" si="13"/>
        <v/>
      </c>
      <c r="F157" s="301" t="str">
        <f t="shared" si="11"/>
        <v>否</v>
      </c>
      <c r="G157" s="285" t="str">
        <f t="shared" si="12"/>
        <v>项</v>
      </c>
    </row>
    <row r="158" s="278" customFormat="1" ht="36" customHeight="1" spans="1:7">
      <c r="A158" s="303" t="s">
        <v>1545</v>
      </c>
      <c r="B158" s="304" t="s">
        <v>1546</v>
      </c>
      <c r="C158" s="305"/>
      <c r="D158" s="305"/>
      <c r="E158" s="306" t="str">
        <f t="shared" si="13"/>
        <v/>
      </c>
      <c r="F158" s="301" t="str">
        <f t="shared" si="11"/>
        <v>否</v>
      </c>
      <c r="G158" s="285" t="str">
        <f t="shared" si="12"/>
        <v>项</v>
      </c>
    </row>
    <row r="159" s="278" customFormat="1" ht="36" customHeight="1" spans="1:7">
      <c r="A159" s="303" t="s">
        <v>1547</v>
      </c>
      <c r="B159" s="304" t="s">
        <v>1548</v>
      </c>
      <c r="C159" s="305"/>
      <c r="D159" s="305"/>
      <c r="E159" s="306" t="str">
        <f t="shared" si="13"/>
        <v/>
      </c>
      <c r="F159" s="301" t="str">
        <f t="shared" si="11"/>
        <v>否</v>
      </c>
      <c r="G159" s="285" t="str">
        <f t="shared" si="12"/>
        <v>项</v>
      </c>
    </row>
    <row r="160" s="278" customFormat="1" ht="36" customHeight="1" spans="1:7">
      <c r="A160" s="303" t="s">
        <v>1549</v>
      </c>
      <c r="B160" s="304" t="s">
        <v>1550</v>
      </c>
      <c r="C160" s="305"/>
      <c r="D160" s="305"/>
      <c r="E160" s="306" t="str">
        <f t="shared" si="13"/>
        <v/>
      </c>
      <c r="F160" s="301" t="str">
        <f t="shared" si="11"/>
        <v>否</v>
      </c>
      <c r="G160" s="285" t="str">
        <f t="shared" si="12"/>
        <v>项</v>
      </c>
    </row>
    <row r="161" s="278" customFormat="1" ht="36" customHeight="1" spans="1:7">
      <c r="A161" s="303" t="s">
        <v>1551</v>
      </c>
      <c r="B161" s="304" t="s">
        <v>1552</v>
      </c>
      <c r="C161" s="305"/>
      <c r="D161" s="305"/>
      <c r="E161" s="306" t="str">
        <f t="shared" si="13"/>
        <v/>
      </c>
      <c r="F161" s="301" t="str">
        <f t="shared" si="11"/>
        <v>否</v>
      </c>
      <c r="G161" s="285" t="str">
        <f t="shared" si="12"/>
        <v>项</v>
      </c>
    </row>
    <row r="162" s="278" customFormat="1" ht="36" customHeight="1" spans="1:7">
      <c r="A162" s="297" t="s">
        <v>1553</v>
      </c>
      <c r="B162" s="298" t="s">
        <v>1554</v>
      </c>
      <c r="C162" s="299"/>
      <c r="D162" s="299"/>
      <c r="E162" s="300"/>
      <c r="F162" s="301" t="str">
        <f t="shared" si="11"/>
        <v>否</v>
      </c>
      <c r="G162" s="285" t="str">
        <f t="shared" si="12"/>
        <v>款</v>
      </c>
    </row>
    <row r="163" s="278" customFormat="1" ht="36" customHeight="1" spans="1:7">
      <c r="A163" s="303" t="s">
        <v>1555</v>
      </c>
      <c r="B163" s="302" t="s">
        <v>1556</v>
      </c>
      <c r="C163" s="307"/>
      <c r="D163" s="307"/>
      <c r="E163" s="308"/>
      <c r="F163" s="301" t="str">
        <f t="shared" si="11"/>
        <v>否</v>
      </c>
      <c r="G163" s="285" t="str">
        <f t="shared" si="12"/>
        <v>项</v>
      </c>
    </row>
    <row r="164" s="278" customFormat="1" ht="36" customHeight="1" spans="1:7">
      <c r="A164" s="303" t="s">
        <v>1557</v>
      </c>
      <c r="B164" s="304" t="s">
        <v>1558</v>
      </c>
      <c r="C164" s="305"/>
      <c r="D164" s="305"/>
      <c r="E164" s="306" t="str">
        <f t="shared" si="13"/>
        <v/>
      </c>
      <c r="F164" s="301" t="str">
        <f t="shared" si="11"/>
        <v>否</v>
      </c>
      <c r="G164" s="285" t="str">
        <f t="shared" si="12"/>
        <v>项</v>
      </c>
    </row>
    <row r="165" s="278" customFormat="1" ht="36" customHeight="1" spans="1:7">
      <c r="A165" s="303" t="s">
        <v>1559</v>
      </c>
      <c r="B165" s="302" t="s">
        <v>1560</v>
      </c>
      <c r="C165" s="307"/>
      <c r="D165" s="307"/>
      <c r="E165" s="308"/>
      <c r="F165" s="301" t="str">
        <f t="shared" si="11"/>
        <v>否</v>
      </c>
      <c r="G165" s="285" t="str">
        <f t="shared" si="12"/>
        <v>项</v>
      </c>
    </row>
    <row r="166" s="278" customFormat="1" ht="36" customHeight="1" spans="1:7">
      <c r="A166" s="303" t="s">
        <v>1561</v>
      </c>
      <c r="B166" s="302" t="s">
        <v>1562</v>
      </c>
      <c r="C166" s="307"/>
      <c r="D166" s="307"/>
      <c r="E166" s="308"/>
      <c r="F166" s="301" t="str">
        <f t="shared" si="11"/>
        <v>否</v>
      </c>
      <c r="G166" s="285" t="str">
        <f t="shared" si="12"/>
        <v>项</v>
      </c>
    </row>
    <row r="167" s="278" customFormat="1" ht="36" customHeight="1" spans="1:7">
      <c r="A167" s="303" t="s">
        <v>1563</v>
      </c>
      <c r="B167" s="304" t="s">
        <v>1564</v>
      </c>
      <c r="C167" s="305"/>
      <c r="D167" s="305"/>
      <c r="E167" s="306" t="str">
        <f t="shared" si="13"/>
        <v/>
      </c>
      <c r="F167" s="301" t="str">
        <f t="shared" si="11"/>
        <v>否</v>
      </c>
      <c r="G167" s="285" t="str">
        <f t="shared" si="12"/>
        <v>项</v>
      </c>
    </row>
    <row r="168" s="278" customFormat="1" ht="36" customHeight="1" spans="1:7">
      <c r="A168" s="303" t="s">
        <v>1565</v>
      </c>
      <c r="B168" s="304" t="s">
        <v>1566</v>
      </c>
      <c r="C168" s="305"/>
      <c r="D168" s="305"/>
      <c r="E168" s="306" t="str">
        <f t="shared" si="13"/>
        <v/>
      </c>
      <c r="F168" s="301" t="str">
        <f t="shared" si="11"/>
        <v>否</v>
      </c>
      <c r="G168" s="285" t="str">
        <f t="shared" si="12"/>
        <v>项</v>
      </c>
    </row>
    <row r="169" s="278" customFormat="1" ht="36" customHeight="1" spans="1:7">
      <c r="A169" s="303" t="s">
        <v>1567</v>
      </c>
      <c r="B169" s="304" t="s">
        <v>1568</v>
      </c>
      <c r="C169" s="305"/>
      <c r="D169" s="305"/>
      <c r="E169" s="306" t="str">
        <f t="shared" si="13"/>
        <v/>
      </c>
      <c r="F169" s="301" t="str">
        <f t="shared" si="11"/>
        <v>否</v>
      </c>
      <c r="G169" s="285" t="str">
        <f t="shared" si="12"/>
        <v>项</v>
      </c>
    </row>
    <row r="170" s="278" customFormat="1" ht="36" customHeight="1" spans="1:7">
      <c r="A170" s="303" t="s">
        <v>1569</v>
      </c>
      <c r="B170" s="304" t="s">
        <v>1570</v>
      </c>
      <c r="C170" s="305"/>
      <c r="D170" s="305"/>
      <c r="E170" s="306" t="str">
        <f t="shared" si="13"/>
        <v/>
      </c>
      <c r="F170" s="301" t="str">
        <f t="shared" si="11"/>
        <v>否</v>
      </c>
      <c r="G170" s="285" t="str">
        <f t="shared" si="12"/>
        <v>项</v>
      </c>
    </row>
    <row r="171" s="278" customFormat="1" ht="36" customHeight="1" spans="1:7">
      <c r="A171" s="297" t="s">
        <v>1571</v>
      </c>
      <c r="B171" s="309" t="s">
        <v>1572</v>
      </c>
      <c r="C171" s="310">
        <f>SUM(C172:C173)</f>
        <v>0</v>
      </c>
      <c r="D171" s="310">
        <f>SUM(D172:D173)</f>
        <v>0</v>
      </c>
      <c r="E171" s="311" t="str">
        <f t="shared" si="13"/>
        <v/>
      </c>
      <c r="F171" s="301" t="str">
        <f t="shared" si="11"/>
        <v>否</v>
      </c>
      <c r="G171" s="285" t="str">
        <f t="shared" si="12"/>
        <v>款</v>
      </c>
    </row>
    <row r="172" s="278" customFormat="1" ht="36" customHeight="1" spans="1:7">
      <c r="A172" s="303" t="s">
        <v>1573</v>
      </c>
      <c r="B172" s="304" t="s">
        <v>1495</v>
      </c>
      <c r="C172" s="305"/>
      <c r="D172" s="305"/>
      <c r="E172" s="306" t="str">
        <f t="shared" si="13"/>
        <v/>
      </c>
      <c r="F172" s="301" t="str">
        <f t="shared" si="11"/>
        <v>否</v>
      </c>
      <c r="G172" s="285" t="str">
        <f t="shared" si="12"/>
        <v>项</v>
      </c>
    </row>
    <row r="173" s="278" customFormat="1" ht="36" customHeight="1" spans="1:7">
      <c r="A173" s="303" t="s">
        <v>1574</v>
      </c>
      <c r="B173" s="304" t="s">
        <v>1575</v>
      </c>
      <c r="C173" s="305"/>
      <c r="D173" s="305"/>
      <c r="E173" s="306" t="str">
        <f t="shared" si="13"/>
        <v/>
      </c>
      <c r="F173" s="301" t="str">
        <f t="shared" si="11"/>
        <v>否</v>
      </c>
      <c r="G173" s="285" t="str">
        <f t="shared" si="12"/>
        <v>项</v>
      </c>
    </row>
    <row r="174" s="278" customFormat="1" ht="36" customHeight="1" spans="1:7">
      <c r="A174" s="297" t="s">
        <v>1576</v>
      </c>
      <c r="B174" s="309" t="s">
        <v>1577</v>
      </c>
      <c r="C174" s="310">
        <f>SUM(C175:C176)</f>
        <v>0</v>
      </c>
      <c r="D174" s="310">
        <f>SUM(D175:D176)</f>
        <v>0</v>
      </c>
      <c r="E174" s="311" t="str">
        <f t="shared" si="13"/>
        <v/>
      </c>
      <c r="F174" s="301" t="str">
        <f t="shared" si="11"/>
        <v>否</v>
      </c>
      <c r="G174" s="285" t="str">
        <f t="shared" si="12"/>
        <v>款</v>
      </c>
    </row>
    <row r="175" s="278" customFormat="1" ht="36" customHeight="1" spans="1:7">
      <c r="A175" s="303" t="s">
        <v>1578</v>
      </c>
      <c r="B175" s="304" t="s">
        <v>1495</v>
      </c>
      <c r="C175" s="305"/>
      <c r="D175" s="305"/>
      <c r="E175" s="306" t="str">
        <f t="shared" si="13"/>
        <v/>
      </c>
      <c r="F175" s="301" t="str">
        <f t="shared" si="11"/>
        <v>否</v>
      </c>
      <c r="G175" s="285" t="str">
        <f t="shared" si="12"/>
        <v>项</v>
      </c>
    </row>
    <row r="176" s="278" customFormat="1" ht="36" customHeight="1" spans="1:7">
      <c r="A176" s="303" t="s">
        <v>1579</v>
      </c>
      <c r="B176" s="304" t="s">
        <v>1580</v>
      </c>
      <c r="C176" s="305"/>
      <c r="D176" s="305"/>
      <c r="E176" s="306" t="str">
        <f t="shared" si="13"/>
        <v/>
      </c>
      <c r="F176" s="301" t="str">
        <f t="shared" si="11"/>
        <v>否</v>
      </c>
      <c r="G176" s="285" t="str">
        <f t="shared" si="12"/>
        <v>项</v>
      </c>
    </row>
    <row r="177" s="278" customFormat="1" ht="36" customHeight="1" spans="1:7">
      <c r="A177" s="297" t="s">
        <v>1581</v>
      </c>
      <c r="B177" s="309" t="s">
        <v>1582</v>
      </c>
      <c r="C177" s="310"/>
      <c r="D177" s="310"/>
      <c r="E177" s="311" t="str">
        <f t="shared" si="13"/>
        <v/>
      </c>
      <c r="F177" s="301" t="str">
        <f t="shared" si="11"/>
        <v>否</v>
      </c>
      <c r="G177" s="285" t="str">
        <f t="shared" si="12"/>
        <v>款</v>
      </c>
    </row>
    <row r="178" s="278" customFormat="1" ht="36" customHeight="1" spans="1:7">
      <c r="A178" s="297" t="s">
        <v>1583</v>
      </c>
      <c r="B178" s="309" t="s">
        <v>1584</v>
      </c>
      <c r="C178" s="310">
        <f>SUM(C179:C181)</f>
        <v>0</v>
      </c>
      <c r="D178" s="310">
        <f>SUM(D179:D181)</f>
        <v>0</v>
      </c>
      <c r="E178" s="311" t="str">
        <f t="shared" si="13"/>
        <v/>
      </c>
      <c r="F178" s="301" t="str">
        <f t="shared" si="11"/>
        <v>否</v>
      </c>
      <c r="G178" s="285" t="str">
        <f t="shared" si="12"/>
        <v>款</v>
      </c>
    </row>
    <row r="179" s="278" customFormat="1" ht="36" customHeight="1" spans="1:7">
      <c r="A179" s="303" t="s">
        <v>1585</v>
      </c>
      <c r="B179" s="304" t="s">
        <v>1514</v>
      </c>
      <c r="C179" s="305"/>
      <c r="D179" s="305"/>
      <c r="E179" s="306" t="str">
        <f t="shared" si="13"/>
        <v/>
      </c>
      <c r="F179" s="301" t="str">
        <f t="shared" si="11"/>
        <v>否</v>
      </c>
      <c r="G179" s="285" t="str">
        <f t="shared" si="12"/>
        <v>项</v>
      </c>
    </row>
    <row r="180" s="278" customFormat="1" ht="36" customHeight="1" spans="1:7">
      <c r="A180" s="303" t="s">
        <v>1586</v>
      </c>
      <c r="B180" s="304" t="s">
        <v>1518</v>
      </c>
      <c r="C180" s="305"/>
      <c r="D180" s="305"/>
      <c r="E180" s="306" t="str">
        <f t="shared" si="13"/>
        <v/>
      </c>
      <c r="F180" s="301" t="str">
        <f t="shared" si="11"/>
        <v>否</v>
      </c>
      <c r="G180" s="285" t="str">
        <f t="shared" si="12"/>
        <v>项</v>
      </c>
    </row>
    <row r="181" s="278" customFormat="1" ht="36" customHeight="1" spans="1:7">
      <c r="A181" s="303" t="s">
        <v>1587</v>
      </c>
      <c r="B181" s="304" t="s">
        <v>1588</v>
      </c>
      <c r="C181" s="305"/>
      <c r="D181" s="305"/>
      <c r="E181" s="306" t="str">
        <f t="shared" si="13"/>
        <v/>
      </c>
      <c r="F181" s="301" t="str">
        <f t="shared" si="11"/>
        <v>否</v>
      </c>
      <c r="G181" s="285" t="str">
        <f t="shared" si="12"/>
        <v>项</v>
      </c>
    </row>
    <row r="182" s="278" customFormat="1" ht="36" customHeight="1" spans="1:7">
      <c r="A182" s="297" t="s">
        <v>96</v>
      </c>
      <c r="B182" s="298" t="s">
        <v>1589</v>
      </c>
      <c r="C182" s="299"/>
      <c r="D182" s="299"/>
      <c r="E182" s="300"/>
      <c r="F182" s="301" t="str">
        <f t="shared" si="11"/>
        <v>是</v>
      </c>
      <c r="G182" s="285" t="str">
        <f t="shared" si="12"/>
        <v>类</v>
      </c>
    </row>
    <row r="183" s="278" customFormat="1" ht="36" customHeight="1" spans="1:7">
      <c r="A183" s="297" t="s">
        <v>1590</v>
      </c>
      <c r="B183" s="298" t="s">
        <v>1591</v>
      </c>
      <c r="C183" s="299"/>
      <c r="D183" s="299"/>
      <c r="E183" s="300"/>
      <c r="F183" s="301" t="str">
        <f t="shared" si="11"/>
        <v>否</v>
      </c>
      <c r="G183" s="285" t="str">
        <f t="shared" si="12"/>
        <v>款</v>
      </c>
    </row>
    <row r="184" s="278" customFormat="1" ht="36" customHeight="1" spans="1:7">
      <c r="A184" s="303" t="s">
        <v>1592</v>
      </c>
      <c r="B184" s="302" t="s">
        <v>1593</v>
      </c>
      <c r="C184" s="307"/>
      <c r="D184" s="307"/>
      <c r="E184" s="308"/>
      <c r="F184" s="301" t="str">
        <f t="shared" si="11"/>
        <v>否</v>
      </c>
      <c r="G184" s="285" t="str">
        <f t="shared" si="12"/>
        <v>项</v>
      </c>
    </row>
    <row r="185" s="278" customFormat="1" ht="36" customHeight="1" spans="1:7">
      <c r="A185" s="303" t="s">
        <v>1594</v>
      </c>
      <c r="B185" s="304" t="s">
        <v>1595</v>
      </c>
      <c r="C185" s="305"/>
      <c r="D185" s="305"/>
      <c r="E185" s="306" t="str">
        <f t="shared" si="13"/>
        <v/>
      </c>
      <c r="F185" s="301" t="str">
        <f t="shared" si="11"/>
        <v>否</v>
      </c>
      <c r="G185" s="285" t="str">
        <f t="shared" si="12"/>
        <v>项</v>
      </c>
    </row>
    <row r="186" s="278" customFormat="1" ht="36" customHeight="1" spans="1:7">
      <c r="A186" s="297" t="s">
        <v>118</v>
      </c>
      <c r="B186" s="298" t="s">
        <v>1596</v>
      </c>
      <c r="C186" s="299">
        <f>SUM(C187,C191,C200)</f>
        <v>39</v>
      </c>
      <c r="D186" s="299">
        <f>SUM(D187,D191,D200)</f>
        <v>991</v>
      </c>
      <c r="E186" s="311">
        <f t="shared" si="13"/>
        <v>24.41</v>
      </c>
      <c r="F186" s="301" t="str">
        <f t="shared" si="11"/>
        <v>是</v>
      </c>
      <c r="G186" s="285" t="str">
        <f t="shared" si="12"/>
        <v>类</v>
      </c>
    </row>
    <row r="187" s="278" customFormat="1" ht="36" customHeight="1" spans="1:7">
      <c r="A187" s="297" t="s">
        <v>1597</v>
      </c>
      <c r="B187" s="298" t="s">
        <v>1598</v>
      </c>
      <c r="C187" s="299"/>
      <c r="D187" s="299"/>
      <c r="E187" s="306" t="str">
        <f t="shared" si="13"/>
        <v/>
      </c>
      <c r="F187" s="301" t="str">
        <f t="shared" si="11"/>
        <v>否</v>
      </c>
      <c r="G187" s="285" t="str">
        <f t="shared" si="12"/>
        <v>款</v>
      </c>
    </row>
    <row r="188" s="278" customFormat="1" ht="36" customHeight="1" spans="1:7">
      <c r="A188" s="303" t="s">
        <v>1599</v>
      </c>
      <c r="B188" s="302" t="s">
        <v>1600</v>
      </c>
      <c r="C188" s="307"/>
      <c r="D188" s="307"/>
      <c r="E188" s="306" t="str">
        <f t="shared" si="13"/>
        <v/>
      </c>
      <c r="F188" s="301" t="str">
        <f t="shared" si="11"/>
        <v>否</v>
      </c>
      <c r="G188" s="285" t="str">
        <f t="shared" si="12"/>
        <v>项</v>
      </c>
    </row>
    <row r="189" s="278" customFormat="1" ht="36" customHeight="1" spans="1:7">
      <c r="A189" s="303" t="s">
        <v>1601</v>
      </c>
      <c r="B189" s="302" t="s">
        <v>1602</v>
      </c>
      <c r="C189" s="307"/>
      <c r="D189" s="307"/>
      <c r="E189" s="308"/>
      <c r="F189" s="301" t="str">
        <f t="shared" si="11"/>
        <v>否</v>
      </c>
      <c r="G189" s="285" t="str">
        <f t="shared" si="12"/>
        <v>项</v>
      </c>
    </row>
    <row r="190" s="278" customFormat="1" ht="36" customHeight="1" spans="1:7">
      <c r="A190" s="303" t="s">
        <v>1603</v>
      </c>
      <c r="B190" s="304" t="s">
        <v>1604</v>
      </c>
      <c r="C190" s="305"/>
      <c r="D190" s="305"/>
      <c r="E190" s="306" t="str">
        <f t="shared" si="13"/>
        <v/>
      </c>
      <c r="F190" s="301" t="str">
        <f t="shared" si="11"/>
        <v>否</v>
      </c>
      <c r="G190" s="285" t="str">
        <f t="shared" si="12"/>
        <v>项</v>
      </c>
    </row>
    <row r="191" s="278" customFormat="1" ht="36" customHeight="1" spans="1:7">
      <c r="A191" s="297" t="s">
        <v>1605</v>
      </c>
      <c r="B191" s="298" t="s">
        <v>1606</v>
      </c>
      <c r="C191" s="299"/>
      <c r="D191" s="299"/>
      <c r="E191" s="300"/>
      <c r="F191" s="301" t="str">
        <f t="shared" si="11"/>
        <v>否</v>
      </c>
      <c r="G191" s="285" t="str">
        <f t="shared" si="12"/>
        <v>款</v>
      </c>
    </row>
    <row r="192" s="278" customFormat="1" ht="36" customHeight="1" spans="1:7">
      <c r="A192" s="303" t="s">
        <v>1607</v>
      </c>
      <c r="B192" s="304" t="s">
        <v>1608</v>
      </c>
      <c r="C192" s="305"/>
      <c r="D192" s="305"/>
      <c r="E192" s="306" t="str">
        <f t="shared" si="13"/>
        <v/>
      </c>
      <c r="F192" s="301" t="str">
        <f t="shared" si="11"/>
        <v>否</v>
      </c>
      <c r="G192" s="285" t="str">
        <f t="shared" si="12"/>
        <v>项</v>
      </c>
    </row>
    <row r="193" s="278" customFormat="1" ht="36" customHeight="1" spans="1:7">
      <c r="A193" s="303" t="s">
        <v>1609</v>
      </c>
      <c r="B193" s="304" t="s">
        <v>1610</v>
      </c>
      <c r="C193" s="305"/>
      <c r="D193" s="305"/>
      <c r="E193" s="306" t="str">
        <f t="shared" si="13"/>
        <v/>
      </c>
      <c r="F193" s="301" t="str">
        <f t="shared" si="11"/>
        <v>否</v>
      </c>
      <c r="G193" s="285" t="str">
        <f t="shared" si="12"/>
        <v>项</v>
      </c>
    </row>
    <row r="194" s="278" customFormat="1" ht="36" customHeight="1" spans="1:7">
      <c r="A194" s="303" t="s">
        <v>1611</v>
      </c>
      <c r="B194" s="302" t="s">
        <v>1612</v>
      </c>
      <c r="C194" s="307"/>
      <c r="D194" s="307"/>
      <c r="E194" s="308"/>
      <c r="F194" s="301" t="str">
        <f t="shared" si="11"/>
        <v>否</v>
      </c>
      <c r="G194" s="285" t="str">
        <f t="shared" si="12"/>
        <v>项</v>
      </c>
    </row>
    <row r="195" s="278" customFormat="1" ht="36" customHeight="1" spans="1:7">
      <c r="A195" s="303" t="s">
        <v>1613</v>
      </c>
      <c r="B195" s="302" t="s">
        <v>1614</v>
      </c>
      <c r="C195" s="307"/>
      <c r="D195" s="307"/>
      <c r="E195" s="308"/>
      <c r="F195" s="301" t="str">
        <f t="shared" si="11"/>
        <v>否</v>
      </c>
      <c r="G195" s="285" t="str">
        <f t="shared" si="12"/>
        <v>项</v>
      </c>
    </row>
    <row r="196" s="278" customFormat="1" ht="36" customHeight="1" spans="1:7">
      <c r="A196" s="303" t="s">
        <v>1615</v>
      </c>
      <c r="B196" s="304" t="s">
        <v>1616</v>
      </c>
      <c r="C196" s="305"/>
      <c r="D196" s="305"/>
      <c r="E196" s="306" t="str">
        <f t="shared" si="13"/>
        <v/>
      </c>
      <c r="F196" s="301" t="str">
        <f t="shared" si="11"/>
        <v>否</v>
      </c>
      <c r="G196" s="285" t="str">
        <f t="shared" si="12"/>
        <v>项</v>
      </c>
    </row>
    <row r="197" s="278" customFormat="1" ht="36" customHeight="1" spans="1:7">
      <c r="A197" s="303" t="s">
        <v>1617</v>
      </c>
      <c r="B197" s="304" t="s">
        <v>1618</v>
      </c>
      <c r="C197" s="305"/>
      <c r="D197" s="305"/>
      <c r="E197" s="306" t="str">
        <f t="shared" si="13"/>
        <v/>
      </c>
      <c r="F197" s="301" t="str">
        <f t="shared" si="11"/>
        <v>否</v>
      </c>
      <c r="G197" s="285" t="str">
        <f t="shared" si="12"/>
        <v>项</v>
      </c>
    </row>
    <row r="198" s="278" customFormat="1" ht="36" customHeight="1" spans="1:7">
      <c r="A198" s="303" t="s">
        <v>1619</v>
      </c>
      <c r="B198" s="302" t="s">
        <v>1620</v>
      </c>
      <c r="C198" s="307"/>
      <c r="D198" s="307"/>
      <c r="E198" s="308"/>
      <c r="F198" s="301" t="str">
        <f t="shared" si="11"/>
        <v>否</v>
      </c>
      <c r="G198" s="285" t="str">
        <f t="shared" si="12"/>
        <v>项</v>
      </c>
    </row>
    <row r="199" s="278" customFormat="1" ht="36" customHeight="1" spans="1:7">
      <c r="A199" s="303" t="s">
        <v>1621</v>
      </c>
      <c r="B199" s="304" t="s">
        <v>1622</v>
      </c>
      <c r="C199" s="305"/>
      <c r="D199" s="305"/>
      <c r="E199" s="306" t="str">
        <f t="shared" si="13"/>
        <v/>
      </c>
      <c r="F199" s="301" t="str">
        <f t="shared" si="11"/>
        <v>否</v>
      </c>
      <c r="G199" s="285" t="str">
        <f t="shared" si="12"/>
        <v>项</v>
      </c>
    </row>
    <row r="200" s="278" customFormat="1" ht="36" customHeight="1" spans="1:7">
      <c r="A200" s="297" t="s">
        <v>1623</v>
      </c>
      <c r="B200" s="298" t="s">
        <v>1624</v>
      </c>
      <c r="C200" s="299">
        <f>SUM(C201:C211)</f>
        <v>39</v>
      </c>
      <c r="D200" s="299">
        <f>SUM(D201:D211)</f>
        <v>991</v>
      </c>
      <c r="E200" s="311">
        <f t="shared" ref="E200:E206" si="14">IF(C200&gt;0,D200/C200-1,IF(C200&lt;0,-(D200/C200-1),""))</f>
        <v>24.41</v>
      </c>
      <c r="F200" s="301" t="str">
        <f t="shared" si="11"/>
        <v>是</v>
      </c>
      <c r="G200" s="285" t="str">
        <f t="shared" si="12"/>
        <v>款</v>
      </c>
    </row>
    <row r="201" s="278" customFormat="1" ht="36" customHeight="1" spans="1:7">
      <c r="A201" s="313">
        <v>2296001</v>
      </c>
      <c r="B201" s="304" t="s">
        <v>1625</v>
      </c>
      <c r="C201" s="305"/>
      <c r="D201" s="305"/>
      <c r="E201" s="306" t="str">
        <f t="shared" si="14"/>
        <v/>
      </c>
      <c r="F201" s="301" t="str">
        <f t="shared" si="11"/>
        <v>否</v>
      </c>
      <c r="G201" s="285" t="str">
        <f t="shared" si="12"/>
        <v>项</v>
      </c>
    </row>
    <row r="202" s="278" customFormat="1" ht="36" customHeight="1" spans="1:7">
      <c r="A202" s="303" t="s">
        <v>1626</v>
      </c>
      <c r="B202" s="302" t="s">
        <v>1627</v>
      </c>
      <c r="C202" s="307">
        <v>39</v>
      </c>
      <c r="D202" s="307">
        <v>166</v>
      </c>
      <c r="E202" s="306">
        <f t="shared" si="14"/>
        <v>3.256</v>
      </c>
      <c r="F202" s="301" t="str">
        <f t="shared" si="11"/>
        <v>是</v>
      </c>
      <c r="G202" s="285" t="str">
        <f t="shared" si="12"/>
        <v>项</v>
      </c>
    </row>
    <row r="203" s="278" customFormat="1" ht="36" customHeight="1" spans="1:7">
      <c r="A203" s="303" t="s">
        <v>1628</v>
      </c>
      <c r="B203" s="302" t="s">
        <v>1629</v>
      </c>
      <c r="C203" s="307"/>
      <c r="D203" s="307">
        <v>10</v>
      </c>
      <c r="E203" s="306" t="str">
        <f t="shared" si="14"/>
        <v/>
      </c>
      <c r="F203" s="301" t="str">
        <f t="shared" si="11"/>
        <v>是</v>
      </c>
      <c r="G203" s="285" t="str">
        <f t="shared" si="12"/>
        <v>项</v>
      </c>
    </row>
    <row r="204" s="278" customFormat="1" ht="36" customHeight="1" spans="1:7">
      <c r="A204" s="303" t="s">
        <v>1630</v>
      </c>
      <c r="B204" s="304" t="s">
        <v>1631</v>
      </c>
      <c r="C204" s="305"/>
      <c r="D204" s="305"/>
      <c r="E204" s="306" t="str">
        <f t="shared" si="14"/>
        <v/>
      </c>
      <c r="F204" s="301" t="str">
        <f t="shared" ref="F204:F267" si="15">IF(LEN(A204)=3,"是",IF(B204&lt;&gt;"",IF(SUM(C204:D204)&lt;&gt;0,"是","否"),"是"))</f>
        <v>否</v>
      </c>
      <c r="G204" s="285" t="str">
        <f t="shared" ref="G204:G267" si="16">IF(LEN(A204)=3,"类",IF(LEN(A204)=5,"款","项"))</f>
        <v>项</v>
      </c>
    </row>
    <row r="205" s="278" customFormat="1" ht="36" customHeight="1" spans="1:7">
      <c r="A205" s="303" t="s">
        <v>1632</v>
      </c>
      <c r="B205" s="304" t="s">
        <v>1633</v>
      </c>
      <c r="C205" s="305"/>
      <c r="D205" s="305"/>
      <c r="E205" s="306" t="str">
        <f t="shared" si="14"/>
        <v/>
      </c>
      <c r="F205" s="301" t="str">
        <f t="shared" si="15"/>
        <v>否</v>
      </c>
      <c r="G205" s="285" t="str">
        <f t="shared" si="16"/>
        <v>项</v>
      </c>
    </row>
    <row r="206" s="278" customFormat="1" ht="36" customHeight="1" spans="1:7">
      <c r="A206" s="303" t="s">
        <v>1634</v>
      </c>
      <c r="B206" s="302" t="s">
        <v>1635</v>
      </c>
      <c r="C206" s="307"/>
      <c r="D206" s="307">
        <v>15</v>
      </c>
      <c r="E206" s="306" t="str">
        <f t="shared" si="14"/>
        <v/>
      </c>
      <c r="F206" s="301" t="str">
        <f t="shared" si="15"/>
        <v>是</v>
      </c>
      <c r="G206" s="285" t="str">
        <f t="shared" si="16"/>
        <v>项</v>
      </c>
    </row>
    <row r="207" s="278" customFormat="1" ht="36" customHeight="1" spans="1:7">
      <c r="A207" s="303" t="s">
        <v>1636</v>
      </c>
      <c r="B207" s="304" t="s">
        <v>1637</v>
      </c>
      <c r="C207" s="305"/>
      <c r="D207" s="305"/>
      <c r="E207" s="306" t="str">
        <f t="shared" ref="E204:E267" si="17">IF(C207&gt;0,D207/C207-1,IF(C207&lt;0,-(D207/C207-1),""))</f>
        <v/>
      </c>
      <c r="F207" s="301" t="str">
        <f t="shared" si="15"/>
        <v>否</v>
      </c>
      <c r="G207" s="285" t="str">
        <f t="shared" si="16"/>
        <v>项</v>
      </c>
    </row>
    <row r="208" s="278" customFormat="1" ht="36" customHeight="1" spans="1:7">
      <c r="A208" s="303" t="s">
        <v>1638</v>
      </c>
      <c r="B208" s="304" t="s">
        <v>1639</v>
      </c>
      <c r="C208" s="305"/>
      <c r="D208" s="305"/>
      <c r="E208" s="306" t="str">
        <f t="shared" si="17"/>
        <v/>
      </c>
      <c r="F208" s="301" t="str">
        <f t="shared" si="15"/>
        <v>否</v>
      </c>
      <c r="G208" s="285" t="str">
        <f t="shared" si="16"/>
        <v>项</v>
      </c>
    </row>
    <row r="209" s="278" customFormat="1" ht="36" customHeight="1" spans="1:7">
      <c r="A209" s="303" t="s">
        <v>1640</v>
      </c>
      <c r="B209" s="304" t="s">
        <v>1641</v>
      </c>
      <c r="C209" s="305"/>
      <c r="D209" s="305"/>
      <c r="E209" s="306" t="str">
        <f t="shared" si="17"/>
        <v/>
      </c>
      <c r="F209" s="301" t="str">
        <f t="shared" si="15"/>
        <v>否</v>
      </c>
      <c r="G209" s="285" t="str">
        <f t="shared" si="16"/>
        <v>项</v>
      </c>
    </row>
    <row r="210" s="278" customFormat="1" ht="36" customHeight="1" spans="1:7">
      <c r="A210" s="303" t="s">
        <v>1642</v>
      </c>
      <c r="B210" s="304" t="s">
        <v>1643</v>
      </c>
      <c r="C210" s="305"/>
      <c r="D210" s="305"/>
      <c r="E210" s="306" t="str">
        <f t="shared" si="17"/>
        <v/>
      </c>
      <c r="F210" s="301" t="str">
        <f t="shared" si="15"/>
        <v>否</v>
      </c>
      <c r="G210" s="285" t="str">
        <f t="shared" si="16"/>
        <v>项</v>
      </c>
    </row>
    <row r="211" s="278" customFormat="1" ht="36" customHeight="1" spans="1:7">
      <c r="A211" s="303" t="s">
        <v>1644</v>
      </c>
      <c r="B211" s="302" t="s">
        <v>1645</v>
      </c>
      <c r="C211" s="307"/>
      <c r="D211" s="307">
        <v>800</v>
      </c>
      <c r="E211" s="306" t="str">
        <f t="shared" ref="E211:E218" si="18">IF(C211&gt;0,D211/C211-1,IF(C211&lt;0,-(D211/C211-1),""))</f>
        <v/>
      </c>
      <c r="F211" s="301" t="str">
        <f t="shared" si="15"/>
        <v>是</v>
      </c>
      <c r="G211" s="285" t="str">
        <f t="shared" si="16"/>
        <v>项</v>
      </c>
    </row>
    <row r="212" s="278" customFormat="1" ht="36" customHeight="1" spans="1:7">
      <c r="A212" s="297" t="s">
        <v>114</v>
      </c>
      <c r="B212" s="298" t="s">
        <v>1646</v>
      </c>
      <c r="C212" s="299">
        <f>SUM(C213:C228)</f>
        <v>7972</v>
      </c>
      <c r="D212" s="299">
        <f>SUM(D213:D228)</f>
        <v>8458</v>
      </c>
      <c r="E212" s="311">
        <f t="shared" si="18"/>
        <v>0.061</v>
      </c>
      <c r="F212" s="301" t="str">
        <f t="shared" si="15"/>
        <v>是</v>
      </c>
      <c r="G212" s="285" t="str">
        <f t="shared" si="16"/>
        <v>类</v>
      </c>
    </row>
    <row r="213" s="278" customFormat="1" ht="36" customHeight="1" spans="1:7">
      <c r="A213" s="303" t="s">
        <v>1647</v>
      </c>
      <c r="B213" s="304" t="s">
        <v>1648</v>
      </c>
      <c r="C213" s="305"/>
      <c r="D213" s="305"/>
      <c r="E213" s="306" t="str">
        <f t="shared" si="18"/>
        <v/>
      </c>
      <c r="F213" s="301" t="str">
        <f t="shared" si="15"/>
        <v>否</v>
      </c>
      <c r="G213" s="285" t="str">
        <f t="shared" si="16"/>
        <v>项</v>
      </c>
    </row>
    <row r="214" s="278" customFormat="1" ht="36" customHeight="1" spans="1:7">
      <c r="A214" s="303" t="s">
        <v>1649</v>
      </c>
      <c r="B214" s="304" t="s">
        <v>1650</v>
      </c>
      <c r="C214" s="305"/>
      <c r="D214" s="305"/>
      <c r="E214" s="306" t="str">
        <f t="shared" si="18"/>
        <v/>
      </c>
      <c r="F214" s="301" t="str">
        <f t="shared" si="15"/>
        <v>否</v>
      </c>
      <c r="G214" s="285" t="str">
        <f t="shared" si="16"/>
        <v>项</v>
      </c>
    </row>
    <row r="215" s="278" customFormat="1" ht="36" customHeight="1" spans="1:7">
      <c r="A215" s="303" t="s">
        <v>1651</v>
      </c>
      <c r="B215" s="304" t="s">
        <v>1652</v>
      </c>
      <c r="C215" s="305"/>
      <c r="D215" s="305"/>
      <c r="E215" s="306" t="str">
        <f t="shared" si="18"/>
        <v/>
      </c>
      <c r="F215" s="301" t="str">
        <f t="shared" si="15"/>
        <v>否</v>
      </c>
      <c r="G215" s="285" t="str">
        <f t="shared" si="16"/>
        <v>项</v>
      </c>
    </row>
    <row r="216" s="278" customFormat="1" ht="36" customHeight="1" spans="1:7">
      <c r="A216" s="303" t="s">
        <v>1653</v>
      </c>
      <c r="B216" s="304" t="s">
        <v>1654</v>
      </c>
      <c r="C216" s="305">
        <v>144</v>
      </c>
      <c r="D216" s="305">
        <v>141</v>
      </c>
      <c r="E216" s="306">
        <f t="shared" si="18"/>
        <v>-0.021</v>
      </c>
      <c r="F216" s="301" t="str">
        <f t="shared" si="15"/>
        <v>是</v>
      </c>
      <c r="G216" s="285" t="str">
        <f t="shared" si="16"/>
        <v>项</v>
      </c>
    </row>
    <row r="217" s="278" customFormat="1" ht="36" customHeight="1" spans="1:7">
      <c r="A217" s="303" t="s">
        <v>1655</v>
      </c>
      <c r="B217" s="304" t="s">
        <v>1656</v>
      </c>
      <c r="C217" s="305"/>
      <c r="D217" s="305"/>
      <c r="E217" s="306" t="str">
        <f t="shared" si="18"/>
        <v/>
      </c>
      <c r="F217" s="301" t="str">
        <f t="shared" si="15"/>
        <v>否</v>
      </c>
      <c r="G217" s="285" t="str">
        <f t="shared" si="16"/>
        <v>项</v>
      </c>
    </row>
    <row r="218" s="278" customFormat="1" ht="36" customHeight="1" spans="1:7">
      <c r="A218" s="303" t="s">
        <v>1657</v>
      </c>
      <c r="B218" s="304" t="s">
        <v>1658</v>
      </c>
      <c r="C218" s="305"/>
      <c r="D218" s="305"/>
      <c r="E218" s="306" t="str">
        <f t="shared" si="18"/>
        <v/>
      </c>
      <c r="F218" s="301" t="str">
        <f t="shared" si="15"/>
        <v>否</v>
      </c>
      <c r="G218" s="285" t="str">
        <f t="shared" si="16"/>
        <v>项</v>
      </c>
    </row>
    <row r="219" s="278" customFormat="1" ht="36" customHeight="1" spans="1:7">
      <c r="A219" s="303" t="s">
        <v>1659</v>
      </c>
      <c r="B219" s="304" t="s">
        <v>1660</v>
      </c>
      <c r="C219" s="305"/>
      <c r="D219" s="305"/>
      <c r="E219" s="306" t="str">
        <f t="shared" si="17"/>
        <v/>
      </c>
      <c r="F219" s="301" t="str">
        <f t="shared" si="15"/>
        <v>否</v>
      </c>
      <c r="G219" s="285" t="str">
        <f t="shared" si="16"/>
        <v>项</v>
      </c>
    </row>
    <row r="220" s="278" customFormat="1" ht="36" customHeight="1" spans="1:7">
      <c r="A220" s="303" t="s">
        <v>1661</v>
      </c>
      <c r="B220" s="304" t="s">
        <v>1662</v>
      </c>
      <c r="C220" s="305"/>
      <c r="D220" s="305"/>
      <c r="E220" s="306" t="str">
        <f t="shared" si="17"/>
        <v/>
      </c>
      <c r="F220" s="301" t="str">
        <f t="shared" si="15"/>
        <v>否</v>
      </c>
      <c r="G220" s="285" t="str">
        <f t="shared" si="16"/>
        <v>项</v>
      </c>
    </row>
    <row r="221" s="278" customFormat="1" ht="36" customHeight="1" spans="1:7">
      <c r="A221" s="303" t="s">
        <v>1663</v>
      </c>
      <c r="B221" s="304" t="s">
        <v>1664</v>
      </c>
      <c r="C221" s="305"/>
      <c r="D221" s="305"/>
      <c r="E221" s="306" t="str">
        <f t="shared" si="17"/>
        <v/>
      </c>
      <c r="F221" s="301" t="str">
        <f t="shared" si="15"/>
        <v>否</v>
      </c>
      <c r="G221" s="285" t="str">
        <f t="shared" si="16"/>
        <v>项</v>
      </c>
    </row>
    <row r="222" s="278" customFormat="1" ht="36" customHeight="1" spans="1:7">
      <c r="A222" s="303" t="s">
        <v>1665</v>
      </c>
      <c r="B222" s="304" t="s">
        <v>1666</v>
      </c>
      <c r="C222" s="305"/>
      <c r="D222" s="305"/>
      <c r="E222" s="306" t="str">
        <f t="shared" si="17"/>
        <v/>
      </c>
      <c r="F222" s="301" t="str">
        <f t="shared" si="15"/>
        <v>否</v>
      </c>
      <c r="G222" s="285" t="str">
        <f t="shared" si="16"/>
        <v>项</v>
      </c>
    </row>
    <row r="223" s="278" customFormat="1" ht="36" customHeight="1" spans="1:7">
      <c r="A223" s="303" t="s">
        <v>1667</v>
      </c>
      <c r="B223" s="304" t="s">
        <v>1668</v>
      </c>
      <c r="C223" s="305"/>
      <c r="D223" s="305"/>
      <c r="E223" s="306" t="str">
        <f t="shared" si="17"/>
        <v/>
      </c>
      <c r="F223" s="301" t="str">
        <f t="shared" si="15"/>
        <v>否</v>
      </c>
      <c r="G223" s="285" t="str">
        <f t="shared" si="16"/>
        <v>项</v>
      </c>
    </row>
    <row r="224" s="278" customFormat="1" ht="36" customHeight="1" spans="1:7">
      <c r="A224" s="303" t="s">
        <v>1669</v>
      </c>
      <c r="B224" s="304" t="s">
        <v>1670</v>
      </c>
      <c r="C224" s="305"/>
      <c r="D224" s="305"/>
      <c r="E224" s="306" t="str">
        <f t="shared" si="17"/>
        <v/>
      </c>
      <c r="F224" s="301" t="str">
        <f t="shared" si="15"/>
        <v>否</v>
      </c>
      <c r="G224" s="285" t="str">
        <f t="shared" si="16"/>
        <v>项</v>
      </c>
    </row>
    <row r="225" s="278" customFormat="1" ht="36" customHeight="1" spans="1:7">
      <c r="A225" s="303" t="s">
        <v>1671</v>
      </c>
      <c r="B225" s="304" t="s">
        <v>1672</v>
      </c>
      <c r="C225" s="305">
        <v>5949</v>
      </c>
      <c r="D225" s="305">
        <v>5949</v>
      </c>
      <c r="E225" s="306">
        <f t="shared" ref="E225:E234" si="19">IF(C225&gt;0,D225/C225-1,IF(C225&lt;0,-(D225/C225-1),""))</f>
        <v>0</v>
      </c>
      <c r="F225" s="301" t="str">
        <f t="shared" si="15"/>
        <v>是</v>
      </c>
      <c r="G225" s="285" t="str">
        <f t="shared" si="16"/>
        <v>项</v>
      </c>
    </row>
    <row r="226" s="278" customFormat="1" ht="36" customHeight="1" spans="1:7">
      <c r="A226" s="303" t="s">
        <v>1673</v>
      </c>
      <c r="B226" s="304" t="s">
        <v>1674</v>
      </c>
      <c r="C226" s="305">
        <v>613</v>
      </c>
      <c r="D226" s="305">
        <v>613</v>
      </c>
      <c r="E226" s="306">
        <f t="shared" si="19"/>
        <v>0</v>
      </c>
      <c r="F226" s="301" t="str">
        <f t="shared" si="15"/>
        <v>是</v>
      </c>
      <c r="G226" s="285" t="str">
        <f t="shared" si="16"/>
        <v>项</v>
      </c>
    </row>
    <row r="227" s="278" customFormat="1" ht="36" customHeight="1" spans="1:7">
      <c r="A227" s="303" t="s">
        <v>1675</v>
      </c>
      <c r="B227" s="302" t="s">
        <v>1676</v>
      </c>
      <c r="C227" s="307">
        <v>1266</v>
      </c>
      <c r="D227" s="307">
        <v>1266</v>
      </c>
      <c r="E227" s="306">
        <f t="shared" si="19"/>
        <v>0</v>
      </c>
      <c r="F227" s="301" t="str">
        <f t="shared" si="15"/>
        <v>是</v>
      </c>
      <c r="G227" s="285" t="str">
        <f t="shared" si="16"/>
        <v>项</v>
      </c>
    </row>
    <row r="228" s="278" customFormat="1" ht="36" customHeight="1" spans="1:7">
      <c r="A228" s="303" t="s">
        <v>1677</v>
      </c>
      <c r="B228" s="302" t="s">
        <v>1678</v>
      </c>
      <c r="C228" s="307"/>
      <c r="D228" s="307">
        <v>489</v>
      </c>
      <c r="E228" s="306" t="str">
        <f t="shared" si="19"/>
        <v/>
      </c>
      <c r="F228" s="301" t="str">
        <f t="shared" si="15"/>
        <v>是</v>
      </c>
      <c r="G228" s="285" t="str">
        <f t="shared" si="16"/>
        <v>项</v>
      </c>
    </row>
    <row r="229" s="278" customFormat="1" ht="36" customHeight="1" spans="1:7">
      <c r="A229" s="297" t="s">
        <v>116</v>
      </c>
      <c r="B229" s="298" t="s">
        <v>1679</v>
      </c>
      <c r="C229" s="299">
        <f>SUM(C230)</f>
        <v>0</v>
      </c>
      <c r="D229" s="299">
        <f>SUM(D230)</f>
        <v>2</v>
      </c>
      <c r="E229" s="311" t="str">
        <f t="shared" si="19"/>
        <v/>
      </c>
      <c r="F229" s="301" t="str">
        <f t="shared" si="15"/>
        <v>是</v>
      </c>
      <c r="G229" s="285" t="str">
        <f t="shared" si="16"/>
        <v>类</v>
      </c>
    </row>
    <row r="230" s="278" customFormat="1" ht="36" customHeight="1" spans="1:7">
      <c r="A230" s="312">
        <v>23304</v>
      </c>
      <c r="B230" s="298" t="s">
        <v>1680</v>
      </c>
      <c r="C230" s="299">
        <f>SUM(C231:C246)</f>
        <v>0</v>
      </c>
      <c r="D230" s="299">
        <f>SUM(D231:D246)</f>
        <v>2</v>
      </c>
      <c r="E230" s="311" t="str">
        <f t="shared" si="19"/>
        <v/>
      </c>
      <c r="F230" s="301" t="str">
        <f t="shared" si="15"/>
        <v>是</v>
      </c>
      <c r="G230" s="285" t="str">
        <f t="shared" si="16"/>
        <v>款</v>
      </c>
    </row>
    <row r="231" s="278" customFormat="1" ht="36" customHeight="1" spans="1:7">
      <c r="A231" s="303" t="s">
        <v>1681</v>
      </c>
      <c r="B231" s="304" t="s">
        <v>1682</v>
      </c>
      <c r="C231" s="305"/>
      <c r="D231" s="305"/>
      <c r="E231" s="306" t="str">
        <f t="shared" si="19"/>
        <v/>
      </c>
      <c r="F231" s="301" t="str">
        <f t="shared" si="15"/>
        <v>否</v>
      </c>
      <c r="G231" s="285" t="str">
        <f t="shared" si="16"/>
        <v>项</v>
      </c>
    </row>
    <row r="232" s="278" customFormat="1" ht="36" customHeight="1" spans="1:7">
      <c r="A232" s="303" t="s">
        <v>1683</v>
      </c>
      <c r="B232" s="304" t="s">
        <v>1684</v>
      </c>
      <c r="C232" s="305"/>
      <c r="D232" s="305"/>
      <c r="E232" s="306" t="str">
        <f t="shared" si="19"/>
        <v/>
      </c>
      <c r="F232" s="301" t="str">
        <f t="shared" si="15"/>
        <v>否</v>
      </c>
      <c r="G232" s="285" t="str">
        <f t="shared" si="16"/>
        <v>项</v>
      </c>
    </row>
    <row r="233" s="278" customFormat="1" ht="36" customHeight="1" spans="1:7">
      <c r="A233" s="303" t="s">
        <v>1685</v>
      </c>
      <c r="B233" s="304" t="s">
        <v>1686</v>
      </c>
      <c r="C233" s="305"/>
      <c r="D233" s="305"/>
      <c r="E233" s="306" t="str">
        <f t="shared" si="19"/>
        <v/>
      </c>
      <c r="F233" s="301" t="str">
        <f t="shared" si="15"/>
        <v>否</v>
      </c>
      <c r="G233" s="285" t="str">
        <f t="shared" si="16"/>
        <v>项</v>
      </c>
    </row>
    <row r="234" s="278" customFormat="1" ht="36" customHeight="1" spans="1:7">
      <c r="A234" s="303" t="s">
        <v>1687</v>
      </c>
      <c r="B234" s="304" t="s">
        <v>1688</v>
      </c>
      <c r="C234" s="305"/>
      <c r="D234" s="305">
        <v>2</v>
      </c>
      <c r="E234" s="306" t="str">
        <f t="shared" si="19"/>
        <v/>
      </c>
      <c r="F234" s="301" t="str">
        <f t="shared" si="15"/>
        <v>是</v>
      </c>
      <c r="G234" s="285" t="str">
        <f t="shared" si="16"/>
        <v>项</v>
      </c>
    </row>
    <row r="235" s="278" customFormat="1" ht="36" customHeight="1" spans="1:7">
      <c r="A235" s="303" t="s">
        <v>1689</v>
      </c>
      <c r="B235" s="304" t="s">
        <v>1690</v>
      </c>
      <c r="C235" s="305"/>
      <c r="D235" s="305"/>
      <c r="E235" s="306" t="str">
        <f t="shared" si="17"/>
        <v/>
      </c>
      <c r="F235" s="301" t="str">
        <f t="shared" si="15"/>
        <v>否</v>
      </c>
      <c r="G235" s="285" t="str">
        <f t="shared" si="16"/>
        <v>项</v>
      </c>
    </row>
    <row r="236" s="278" customFormat="1" ht="36" customHeight="1" spans="1:7">
      <c r="A236" s="303" t="s">
        <v>1691</v>
      </c>
      <c r="B236" s="304" t="s">
        <v>1692</v>
      </c>
      <c r="C236" s="305"/>
      <c r="D236" s="305"/>
      <c r="E236" s="306" t="str">
        <f t="shared" si="17"/>
        <v/>
      </c>
      <c r="F236" s="301" t="str">
        <f t="shared" si="15"/>
        <v>否</v>
      </c>
      <c r="G236" s="285" t="str">
        <f t="shared" si="16"/>
        <v>项</v>
      </c>
    </row>
    <row r="237" s="278" customFormat="1" ht="36" customHeight="1" spans="1:7">
      <c r="A237" s="303" t="s">
        <v>1693</v>
      </c>
      <c r="B237" s="304" t="s">
        <v>1694</v>
      </c>
      <c r="C237" s="305"/>
      <c r="D237" s="305"/>
      <c r="E237" s="306" t="str">
        <f t="shared" si="17"/>
        <v/>
      </c>
      <c r="F237" s="301" t="str">
        <f t="shared" si="15"/>
        <v>否</v>
      </c>
      <c r="G237" s="285" t="str">
        <f t="shared" si="16"/>
        <v>项</v>
      </c>
    </row>
    <row r="238" s="278" customFormat="1" ht="36" customHeight="1" spans="1:7">
      <c r="A238" s="303" t="s">
        <v>1695</v>
      </c>
      <c r="B238" s="304" t="s">
        <v>1696</v>
      </c>
      <c r="C238" s="305"/>
      <c r="D238" s="305"/>
      <c r="E238" s="306" t="str">
        <f t="shared" si="17"/>
        <v/>
      </c>
      <c r="F238" s="301" t="str">
        <f t="shared" si="15"/>
        <v>否</v>
      </c>
      <c r="G238" s="285" t="str">
        <f t="shared" si="16"/>
        <v>项</v>
      </c>
    </row>
    <row r="239" s="278" customFormat="1" ht="36" customHeight="1" spans="1:7">
      <c r="A239" s="303" t="s">
        <v>1697</v>
      </c>
      <c r="B239" s="304" t="s">
        <v>1698</v>
      </c>
      <c r="C239" s="305"/>
      <c r="D239" s="305"/>
      <c r="E239" s="306" t="str">
        <f t="shared" si="17"/>
        <v/>
      </c>
      <c r="F239" s="301" t="str">
        <f t="shared" si="15"/>
        <v>否</v>
      </c>
      <c r="G239" s="285" t="str">
        <f t="shared" si="16"/>
        <v>项</v>
      </c>
    </row>
    <row r="240" s="278" customFormat="1" ht="36" customHeight="1" spans="1:7">
      <c r="A240" s="303" t="s">
        <v>1699</v>
      </c>
      <c r="B240" s="304" t="s">
        <v>1700</v>
      </c>
      <c r="C240" s="305"/>
      <c r="D240" s="305"/>
      <c r="E240" s="306" t="str">
        <f t="shared" si="17"/>
        <v/>
      </c>
      <c r="F240" s="301" t="str">
        <f t="shared" si="15"/>
        <v>否</v>
      </c>
      <c r="G240" s="285" t="str">
        <f t="shared" si="16"/>
        <v>项</v>
      </c>
    </row>
    <row r="241" s="278" customFormat="1" ht="36" customHeight="1" spans="1:7">
      <c r="A241" s="303" t="s">
        <v>1701</v>
      </c>
      <c r="B241" s="304" t="s">
        <v>1702</v>
      </c>
      <c r="C241" s="305"/>
      <c r="D241" s="305"/>
      <c r="E241" s="306" t="str">
        <f t="shared" si="17"/>
        <v/>
      </c>
      <c r="F241" s="301" t="str">
        <f t="shared" si="15"/>
        <v>否</v>
      </c>
      <c r="G241" s="285" t="str">
        <f t="shared" si="16"/>
        <v>项</v>
      </c>
    </row>
    <row r="242" s="278" customFormat="1" ht="36" customHeight="1" spans="1:7">
      <c r="A242" s="303" t="s">
        <v>1703</v>
      </c>
      <c r="B242" s="304" t="s">
        <v>1704</v>
      </c>
      <c r="C242" s="305"/>
      <c r="D242" s="305"/>
      <c r="E242" s="306" t="str">
        <f t="shared" si="17"/>
        <v/>
      </c>
      <c r="F242" s="301" t="str">
        <f t="shared" si="15"/>
        <v>否</v>
      </c>
      <c r="G242" s="285" t="str">
        <f t="shared" si="16"/>
        <v>项</v>
      </c>
    </row>
    <row r="243" s="278" customFormat="1" ht="36" customHeight="1" spans="1:7">
      <c r="A243" s="303" t="s">
        <v>1705</v>
      </c>
      <c r="B243" s="304" t="s">
        <v>1706</v>
      </c>
      <c r="C243" s="305"/>
      <c r="D243" s="305"/>
      <c r="E243" s="306" t="str">
        <f t="shared" si="17"/>
        <v/>
      </c>
      <c r="F243" s="301" t="str">
        <f t="shared" si="15"/>
        <v>否</v>
      </c>
      <c r="G243" s="285" t="str">
        <f t="shared" si="16"/>
        <v>项</v>
      </c>
    </row>
    <row r="244" s="278" customFormat="1" ht="36" customHeight="1" spans="1:7">
      <c r="A244" s="303" t="s">
        <v>1707</v>
      </c>
      <c r="B244" s="304" t="s">
        <v>1708</v>
      </c>
      <c r="C244" s="305"/>
      <c r="D244" s="305"/>
      <c r="E244" s="306" t="str">
        <f t="shared" si="17"/>
        <v/>
      </c>
      <c r="F244" s="301" t="str">
        <f t="shared" si="15"/>
        <v>否</v>
      </c>
      <c r="G244" s="285" t="str">
        <f t="shared" si="16"/>
        <v>项</v>
      </c>
    </row>
    <row r="245" s="278" customFormat="1" ht="36" customHeight="1" spans="1:7">
      <c r="A245" s="303" t="s">
        <v>1709</v>
      </c>
      <c r="B245" s="302" t="s">
        <v>1710</v>
      </c>
      <c r="C245" s="307"/>
      <c r="D245" s="307"/>
      <c r="E245" s="308"/>
      <c r="F245" s="301" t="str">
        <f t="shared" si="15"/>
        <v>否</v>
      </c>
      <c r="G245" s="285" t="str">
        <f t="shared" si="16"/>
        <v>项</v>
      </c>
    </row>
    <row r="246" s="278" customFormat="1" ht="36" customHeight="1" spans="1:7">
      <c r="A246" s="303" t="s">
        <v>1711</v>
      </c>
      <c r="B246" s="302" t="s">
        <v>1712</v>
      </c>
      <c r="C246" s="307"/>
      <c r="D246" s="307"/>
      <c r="E246" s="308"/>
      <c r="F246" s="301" t="str">
        <f t="shared" si="15"/>
        <v>否</v>
      </c>
      <c r="G246" s="285" t="str">
        <f t="shared" si="16"/>
        <v>项</v>
      </c>
    </row>
    <row r="247" s="278" customFormat="1" ht="36" customHeight="1" spans="1:7">
      <c r="A247" s="312" t="s">
        <v>1713</v>
      </c>
      <c r="B247" s="298" t="s">
        <v>1714</v>
      </c>
      <c r="C247" s="299"/>
      <c r="D247" s="299"/>
      <c r="E247" s="300"/>
      <c r="F247" s="301" t="str">
        <f t="shared" si="15"/>
        <v>是</v>
      </c>
      <c r="G247" s="285" t="str">
        <f t="shared" si="16"/>
        <v>类</v>
      </c>
    </row>
    <row r="248" s="278" customFormat="1" ht="36" customHeight="1" spans="1:7">
      <c r="A248" s="312" t="s">
        <v>1715</v>
      </c>
      <c r="B248" s="309" t="s">
        <v>1716</v>
      </c>
      <c r="C248" s="310">
        <f>SUM(C249:C260)</f>
        <v>0</v>
      </c>
      <c r="D248" s="310">
        <f>SUM(D249:D260)</f>
        <v>0</v>
      </c>
      <c r="E248" s="311" t="str">
        <f t="shared" si="17"/>
        <v/>
      </c>
      <c r="F248" s="301" t="str">
        <f t="shared" si="15"/>
        <v>否</v>
      </c>
      <c r="G248" s="285" t="str">
        <f t="shared" si="16"/>
        <v>款</v>
      </c>
    </row>
    <row r="249" s="278" customFormat="1" ht="36" customHeight="1" spans="1:7">
      <c r="A249" s="313" t="s">
        <v>1717</v>
      </c>
      <c r="B249" s="304" t="s">
        <v>1718</v>
      </c>
      <c r="C249" s="305"/>
      <c r="D249" s="305"/>
      <c r="E249" s="306" t="str">
        <f t="shared" si="17"/>
        <v/>
      </c>
      <c r="F249" s="301" t="str">
        <f t="shared" si="15"/>
        <v>否</v>
      </c>
      <c r="G249" s="285" t="str">
        <f t="shared" si="16"/>
        <v>项</v>
      </c>
    </row>
    <row r="250" s="278" customFormat="1" ht="36" customHeight="1" spans="1:7">
      <c r="A250" s="313" t="s">
        <v>1719</v>
      </c>
      <c r="B250" s="304" t="s">
        <v>1720</v>
      </c>
      <c r="C250" s="305"/>
      <c r="D250" s="305"/>
      <c r="E250" s="306" t="str">
        <f t="shared" si="17"/>
        <v/>
      </c>
      <c r="F250" s="301" t="str">
        <f t="shared" si="15"/>
        <v>否</v>
      </c>
      <c r="G250" s="285" t="str">
        <f t="shared" si="16"/>
        <v>项</v>
      </c>
    </row>
    <row r="251" s="278" customFormat="1" ht="36" customHeight="1" spans="1:7">
      <c r="A251" s="313" t="s">
        <v>1721</v>
      </c>
      <c r="B251" s="304" t="s">
        <v>1722</v>
      </c>
      <c r="C251" s="305"/>
      <c r="D251" s="305"/>
      <c r="E251" s="306" t="str">
        <f t="shared" si="17"/>
        <v/>
      </c>
      <c r="F251" s="301" t="str">
        <f t="shared" si="15"/>
        <v>否</v>
      </c>
      <c r="G251" s="285" t="str">
        <f t="shared" si="16"/>
        <v>项</v>
      </c>
    </row>
    <row r="252" s="278" customFormat="1" ht="36" customHeight="1" spans="1:7">
      <c r="A252" s="313" t="s">
        <v>1723</v>
      </c>
      <c r="B252" s="304" t="s">
        <v>1724</v>
      </c>
      <c r="C252" s="305"/>
      <c r="D252" s="305"/>
      <c r="E252" s="306" t="str">
        <f t="shared" si="17"/>
        <v/>
      </c>
      <c r="F252" s="301" t="str">
        <f t="shared" si="15"/>
        <v>否</v>
      </c>
      <c r="G252" s="285" t="str">
        <f t="shared" si="16"/>
        <v>项</v>
      </c>
    </row>
    <row r="253" s="278" customFormat="1" ht="36" customHeight="1" spans="1:7">
      <c r="A253" s="313" t="s">
        <v>1725</v>
      </c>
      <c r="B253" s="304" t="s">
        <v>1726</v>
      </c>
      <c r="C253" s="305"/>
      <c r="D253" s="305"/>
      <c r="E253" s="306" t="str">
        <f t="shared" si="17"/>
        <v/>
      </c>
      <c r="F253" s="301" t="str">
        <f t="shared" si="15"/>
        <v>否</v>
      </c>
      <c r="G253" s="285" t="str">
        <f t="shared" si="16"/>
        <v>项</v>
      </c>
    </row>
    <row r="254" s="278" customFormat="1" ht="36" customHeight="1" spans="1:7">
      <c r="A254" s="313" t="s">
        <v>1727</v>
      </c>
      <c r="B254" s="304" t="s">
        <v>1728</v>
      </c>
      <c r="C254" s="305"/>
      <c r="D254" s="305"/>
      <c r="E254" s="306" t="str">
        <f t="shared" si="17"/>
        <v/>
      </c>
      <c r="F254" s="301" t="str">
        <f t="shared" si="15"/>
        <v>否</v>
      </c>
      <c r="G254" s="285" t="str">
        <f t="shared" si="16"/>
        <v>项</v>
      </c>
    </row>
    <row r="255" s="278" customFormat="1" ht="36" customHeight="1" spans="1:7">
      <c r="A255" s="313" t="s">
        <v>1729</v>
      </c>
      <c r="B255" s="304" t="s">
        <v>1730</v>
      </c>
      <c r="C255" s="305"/>
      <c r="D255" s="305"/>
      <c r="E255" s="306" t="str">
        <f t="shared" si="17"/>
        <v/>
      </c>
      <c r="F255" s="301" t="str">
        <f t="shared" si="15"/>
        <v>否</v>
      </c>
      <c r="G255" s="285" t="str">
        <f t="shared" si="16"/>
        <v>项</v>
      </c>
    </row>
    <row r="256" s="278" customFormat="1" ht="36" customHeight="1" spans="1:7">
      <c r="A256" s="313" t="s">
        <v>1731</v>
      </c>
      <c r="B256" s="304" t="s">
        <v>1732</v>
      </c>
      <c r="C256" s="305"/>
      <c r="D256" s="305"/>
      <c r="E256" s="306" t="str">
        <f t="shared" si="17"/>
        <v/>
      </c>
      <c r="F256" s="301" t="str">
        <f t="shared" si="15"/>
        <v>否</v>
      </c>
      <c r="G256" s="285" t="str">
        <f t="shared" si="16"/>
        <v>项</v>
      </c>
    </row>
    <row r="257" s="278" customFormat="1" ht="36" customHeight="1" spans="1:7">
      <c r="A257" s="313" t="s">
        <v>1733</v>
      </c>
      <c r="B257" s="304" t="s">
        <v>1734</v>
      </c>
      <c r="C257" s="305"/>
      <c r="D257" s="305"/>
      <c r="E257" s="306" t="str">
        <f t="shared" si="17"/>
        <v/>
      </c>
      <c r="F257" s="301" t="str">
        <f t="shared" si="15"/>
        <v>否</v>
      </c>
      <c r="G257" s="285" t="str">
        <f t="shared" si="16"/>
        <v>项</v>
      </c>
    </row>
    <row r="258" s="278" customFormat="1" ht="36" customHeight="1" spans="1:7">
      <c r="A258" s="313" t="s">
        <v>1735</v>
      </c>
      <c r="B258" s="304" t="s">
        <v>1736</v>
      </c>
      <c r="C258" s="305"/>
      <c r="D258" s="305"/>
      <c r="E258" s="306" t="str">
        <f t="shared" si="17"/>
        <v/>
      </c>
      <c r="F258" s="301" t="str">
        <f t="shared" si="15"/>
        <v>否</v>
      </c>
      <c r="G258" s="285" t="str">
        <f t="shared" si="16"/>
        <v>项</v>
      </c>
    </row>
    <row r="259" s="278" customFormat="1" ht="36" customHeight="1" spans="1:7">
      <c r="A259" s="313" t="s">
        <v>1737</v>
      </c>
      <c r="B259" s="304" t="s">
        <v>1738</v>
      </c>
      <c r="C259" s="305"/>
      <c r="D259" s="305"/>
      <c r="E259" s="306" t="str">
        <f t="shared" si="17"/>
        <v/>
      </c>
      <c r="F259" s="301" t="str">
        <f t="shared" si="15"/>
        <v>否</v>
      </c>
      <c r="G259" s="285" t="str">
        <f t="shared" si="16"/>
        <v>项</v>
      </c>
    </row>
    <row r="260" s="278" customFormat="1" ht="36" customHeight="1" spans="1:7">
      <c r="A260" s="313" t="s">
        <v>1739</v>
      </c>
      <c r="B260" s="304" t="s">
        <v>1740</v>
      </c>
      <c r="C260" s="305"/>
      <c r="D260" s="305"/>
      <c r="E260" s="306" t="str">
        <f t="shared" si="17"/>
        <v/>
      </c>
      <c r="F260" s="301" t="str">
        <f t="shared" si="15"/>
        <v>否</v>
      </c>
      <c r="G260" s="285" t="str">
        <f t="shared" si="16"/>
        <v>项</v>
      </c>
    </row>
    <row r="261" s="278" customFormat="1" ht="36" customHeight="1" spans="1:7">
      <c r="A261" s="312" t="s">
        <v>1741</v>
      </c>
      <c r="B261" s="309" t="s">
        <v>1742</v>
      </c>
      <c r="C261" s="310">
        <f>SUM(C262:C267)</f>
        <v>0</v>
      </c>
      <c r="D261" s="310">
        <f>SUM(D262:D267)</f>
        <v>0</v>
      </c>
      <c r="E261" s="311" t="str">
        <f t="shared" si="17"/>
        <v/>
      </c>
      <c r="F261" s="301" t="str">
        <f t="shared" si="15"/>
        <v>否</v>
      </c>
      <c r="G261" s="285" t="str">
        <f t="shared" si="16"/>
        <v>款</v>
      </c>
    </row>
    <row r="262" s="278" customFormat="1" ht="36" customHeight="1" spans="1:7">
      <c r="A262" s="313" t="s">
        <v>1743</v>
      </c>
      <c r="B262" s="304" t="s">
        <v>1744</v>
      </c>
      <c r="C262" s="305"/>
      <c r="D262" s="305"/>
      <c r="E262" s="306" t="str">
        <f t="shared" si="17"/>
        <v/>
      </c>
      <c r="F262" s="301" t="str">
        <f t="shared" si="15"/>
        <v>否</v>
      </c>
      <c r="G262" s="285" t="str">
        <f t="shared" si="16"/>
        <v>项</v>
      </c>
    </row>
    <row r="263" s="278" customFormat="1" ht="36" customHeight="1" spans="1:7">
      <c r="A263" s="313" t="s">
        <v>1745</v>
      </c>
      <c r="B263" s="304" t="s">
        <v>1746</v>
      </c>
      <c r="C263" s="305"/>
      <c r="D263" s="305"/>
      <c r="E263" s="306" t="str">
        <f t="shared" si="17"/>
        <v/>
      </c>
      <c r="F263" s="301" t="str">
        <f t="shared" si="15"/>
        <v>否</v>
      </c>
      <c r="G263" s="285" t="str">
        <f t="shared" si="16"/>
        <v>项</v>
      </c>
    </row>
    <row r="264" s="278" customFormat="1" ht="36" customHeight="1" spans="1:7">
      <c r="A264" s="313" t="s">
        <v>1747</v>
      </c>
      <c r="B264" s="304" t="s">
        <v>1748</v>
      </c>
      <c r="C264" s="305"/>
      <c r="D264" s="305"/>
      <c r="E264" s="306" t="str">
        <f t="shared" si="17"/>
        <v/>
      </c>
      <c r="F264" s="301" t="str">
        <f t="shared" si="15"/>
        <v>否</v>
      </c>
      <c r="G264" s="285" t="str">
        <f t="shared" si="16"/>
        <v>项</v>
      </c>
    </row>
    <row r="265" s="278" customFormat="1" ht="36" customHeight="1" spans="1:7">
      <c r="A265" s="313" t="s">
        <v>1749</v>
      </c>
      <c r="B265" s="304" t="s">
        <v>1750</v>
      </c>
      <c r="C265" s="305"/>
      <c r="D265" s="305"/>
      <c r="E265" s="306" t="str">
        <f t="shared" si="17"/>
        <v/>
      </c>
      <c r="F265" s="301" t="str">
        <f t="shared" si="15"/>
        <v>否</v>
      </c>
      <c r="G265" s="285" t="str">
        <f t="shared" si="16"/>
        <v>项</v>
      </c>
    </row>
    <row r="266" s="278" customFormat="1" ht="36" customHeight="1" spans="1:7">
      <c r="A266" s="313" t="s">
        <v>1751</v>
      </c>
      <c r="B266" s="304" t="s">
        <v>1752</v>
      </c>
      <c r="C266" s="305"/>
      <c r="D266" s="305"/>
      <c r="E266" s="306" t="str">
        <f t="shared" si="17"/>
        <v/>
      </c>
      <c r="F266" s="301" t="str">
        <f t="shared" si="15"/>
        <v>否</v>
      </c>
      <c r="G266" s="285" t="str">
        <f t="shared" si="16"/>
        <v>项</v>
      </c>
    </row>
    <row r="267" s="278" customFormat="1" ht="36" customHeight="1" spans="1:7">
      <c r="A267" s="313" t="s">
        <v>1753</v>
      </c>
      <c r="B267" s="304" t="s">
        <v>1754</v>
      </c>
      <c r="C267" s="305"/>
      <c r="D267" s="305"/>
      <c r="E267" s="306" t="str">
        <f t="shared" si="17"/>
        <v/>
      </c>
      <c r="F267" s="301" t="str">
        <f t="shared" si="15"/>
        <v>否</v>
      </c>
      <c r="G267" s="285" t="str">
        <f t="shared" si="16"/>
        <v>项</v>
      </c>
    </row>
    <row r="268" s="278" customFormat="1" ht="36" customHeight="1" spans="1:7">
      <c r="A268" s="303"/>
      <c r="B268" s="302"/>
      <c r="C268" s="307"/>
      <c r="D268" s="307"/>
      <c r="E268" s="306" t="str">
        <f t="shared" ref="E268:E279" si="20">IF(C268&gt;0,D268/C268-1,IF(C268&lt;0,-(D268/C268-1),""))</f>
        <v/>
      </c>
      <c r="F268" s="301" t="str">
        <f>IF(LEN(A268)=3,"是",IF(B268&lt;&gt;"",IF(SUM(C268:D268)&lt;&gt;0,"是","否"),"是"))</f>
        <v>是</v>
      </c>
      <c r="G268" s="285"/>
    </row>
    <row r="269" s="278" customFormat="1" ht="36" customHeight="1" spans="1:7">
      <c r="A269" s="317"/>
      <c r="B269" s="318" t="s">
        <v>1779</v>
      </c>
      <c r="C269" s="299">
        <f>SUM(C4,C20,C32,C43,C98,C130,C182,C186,C212,C229,C247)</f>
        <v>24111</v>
      </c>
      <c r="D269" s="299">
        <f>SUM(D4,D20,D32,D43,D98,D130,D182,D186,D212,D229,D247)</f>
        <v>27483</v>
      </c>
      <c r="E269" s="311">
        <f t="shared" si="20"/>
        <v>0.14</v>
      </c>
      <c r="F269" s="301" t="str">
        <f>IF(LEN(A269)=3,"是",IF(B269&lt;&gt;"",IF(SUM(C269:D269)&lt;&gt;0,"是","否"),"是"))</f>
        <v>是</v>
      </c>
      <c r="G269" s="285"/>
    </row>
    <row r="270" s="278" customFormat="1" ht="36" customHeight="1" spans="1:7">
      <c r="A270" s="319" t="s">
        <v>1757</v>
      </c>
      <c r="B270" s="320" t="s">
        <v>121</v>
      </c>
      <c r="C270" s="92">
        <f>SUM(C271,C274,C275,C276)</f>
        <v>550</v>
      </c>
      <c r="D270" s="92">
        <f>SUM(D271,D274,D275,D276)</f>
        <v>8021</v>
      </c>
      <c r="E270" s="311">
        <f t="shared" si="20"/>
        <v>13.584</v>
      </c>
      <c r="F270" s="301" t="str">
        <f t="shared" ref="F269:F279" si="21">IF(LEN(A270)=3,"是",IF(B270&lt;&gt;"",IF(SUM(C270:D270)&lt;&gt;0,"是","否"),"是"))</f>
        <v>是</v>
      </c>
      <c r="G270" s="285"/>
    </row>
    <row r="271" s="278" customFormat="1" ht="36" customHeight="1" spans="1:7">
      <c r="A271" s="319" t="s">
        <v>1758</v>
      </c>
      <c r="B271" s="321" t="s">
        <v>1759</v>
      </c>
      <c r="C271" s="98">
        <f>SUM(C272:C273)</f>
        <v>550</v>
      </c>
      <c r="D271" s="98">
        <f>SUM(D272:D273)</f>
        <v>2021</v>
      </c>
      <c r="E271" s="306">
        <f t="shared" si="20"/>
        <v>2.675</v>
      </c>
      <c r="F271" s="301" t="str">
        <f t="shared" si="21"/>
        <v>是</v>
      </c>
      <c r="G271" s="285"/>
    </row>
    <row r="272" s="278" customFormat="1" ht="36" customHeight="1" spans="1:7">
      <c r="A272" s="322" t="s">
        <v>1780</v>
      </c>
      <c r="B272" s="321" t="s">
        <v>1781</v>
      </c>
      <c r="C272" s="98"/>
      <c r="D272" s="98"/>
      <c r="E272" s="306" t="str">
        <f t="shared" si="20"/>
        <v/>
      </c>
      <c r="F272" s="301" t="str">
        <f t="shared" si="21"/>
        <v>否</v>
      </c>
      <c r="G272" s="285"/>
    </row>
    <row r="273" s="278" customFormat="1" ht="36" customHeight="1" spans="1:6">
      <c r="A273" s="323" t="s">
        <v>1760</v>
      </c>
      <c r="B273" s="324" t="s">
        <v>1761</v>
      </c>
      <c r="C273" s="98">
        <v>550</v>
      </c>
      <c r="D273" s="98">
        <v>2021</v>
      </c>
      <c r="E273" s="306">
        <f t="shared" si="20"/>
        <v>2.675</v>
      </c>
      <c r="F273" s="301" t="str">
        <f t="shared" si="21"/>
        <v>是</v>
      </c>
    </row>
    <row r="274" s="278" customFormat="1" ht="36" customHeight="1" spans="1:7">
      <c r="A274" s="322" t="s">
        <v>1782</v>
      </c>
      <c r="B274" s="321" t="s">
        <v>1765</v>
      </c>
      <c r="C274" s="98"/>
      <c r="D274" s="98">
        <v>6000</v>
      </c>
      <c r="E274" s="306" t="str">
        <f t="shared" si="20"/>
        <v/>
      </c>
      <c r="F274" s="301" t="str">
        <f t="shared" si="21"/>
        <v>是</v>
      </c>
      <c r="G274" s="285"/>
    </row>
    <row r="275" s="278" customFormat="1" ht="36" customHeight="1" spans="1:7">
      <c r="A275" s="322" t="s">
        <v>1766</v>
      </c>
      <c r="B275" s="321" t="s">
        <v>1767</v>
      </c>
      <c r="C275" s="98"/>
      <c r="D275" s="98"/>
      <c r="E275" s="306" t="str">
        <f t="shared" si="20"/>
        <v/>
      </c>
      <c r="F275" s="301" t="str">
        <f t="shared" si="21"/>
        <v>否</v>
      </c>
      <c r="G275" s="285"/>
    </row>
    <row r="276" ht="36" customHeight="1" spans="1:7">
      <c r="A276" s="322" t="s">
        <v>1783</v>
      </c>
      <c r="B276" s="325" t="s">
        <v>1784</v>
      </c>
      <c r="C276" s="98"/>
      <c r="D276" s="98"/>
      <c r="E276" s="306" t="str">
        <f t="shared" si="20"/>
        <v/>
      </c>
      <c r="F276" s="301" t="str">
        <f t="shared" si="21"/>
        <v>否</v>
      </c>
      <c r="G276" s="285"/>
    </row>
    <row r="277" ht="36" customHeight="1" spans="1:7">
      <c r="A277" s="319" t="s">
        <v>1768</v>
      </c>
      <c r="B277" s="326" t="s">
        <v>1769</v>
      </c>
      <c r="C277" s="92">
        <v>100</v>
      </c>
      <c r="D277" s="92">
        <v>130</v>
      </c>
      <c r="E277" s="311">
        <f t="shared" si="20"/>
        <v>0.3</v>
      </c>
      <c r="F277" s="301" t="str">
        <f t="shared" si="21"/>
        <v>是</v>
      </c>
      <c r="G277" s="285"/>
    </row>
    <row r="278" ht="36" customHeight="1" spans="1:7">
      <c r="A278" s="319"/>
      <c r="B278" s="326" t="s">
        <v>1785</v>
      </c>
      <c r="C278" s="92"/>
      <c r="D278" s="98"/>
      <c r="E278" s="306" t="str">
        <f t="shared" si="20"/>
        <v/>
      </c>
      <c r="F278" s="301" t="str">
        <f t="shared" si="21"/>
        <v>否</v>
      </c>
      <c r="G278" s="285"/>
    </row>
    <row r="279" ht="36" customHeight="1" spans="1:7">
      <c r="A279" s="327"/>
      <c r="B279" s="328" t="s">
        <v>129</v>
      </c>
      <c r="C279" s="92">
        <f>SUM(C269,C270,C277,C278)</f>
        <v>24761</v>
      </c>
      <c r="D279" s="92">
        <f>SUM(D269,D270,D277,D278)</f>
        <v>35634</v>
      </c>
      <c r="E279" s="311">
        <f t="shared" si="20"/>
        <v>0.439</v>
      </c>
      <c r="F279" s="301" t="str">
        <f t="shared" si="21"/>
        <v>是</v>
      </c>
      <c r="G279" s="285"/>
    </row>
    <row r="280" spans="3:4">
      <c r="C280" s="329"/>
      <c r="D280" s="329"/>
    </row>
    <row r="281" spans="3:4">
      <c r="C281" s="329"/>
      <c r="D281" s="329"/>
    </row>
    <row r="282" spans="3:4">
      <c r="C282" s="329"/>
      <c r="D282" s="329"/>
    </row>
  </sheetData>
  <autoFilter xmlns:etc="http://www.wps.cn/officeDocument/2017/etCustomData" ref="A3:G279" etc:filterBottomFollowUsedRange="0">
    <extLst/>
  </autoFilter>
  <mergeCells count="1">
    <mergeCell ref="B1:E1"/>
  </mergeCells>
  <conditionalFormatting sqref="B276">
    <cfRule type="expression" dxfId="1" priority="10" stopIfTrue="1">
      <formula>"len($A:$A)=3"</formula>
    </cfRule>
  </conditionalFormatting>
  <conditionalFormatting sqref="C276">
    <cfRule type="expression" dxfId="1" priority="4" stopIfTrue="1">
      <formula>"len($A:$A)=3"</formula>
    </cfRule>
  </conditionalFormatting>
  <conditionalFormatting sqref="D276">
    <cfRule type="expression" dxfId="1" priority="3" stopIfTrue="1">
      <formula>"len($A:$A)=3"</formula>
    </cfRule>
  </conditionalFormatting>
  <conditionalFormatting sqref="D277">
    <cfRule type="expression" dxfId="1" priority="1" stopIfTrue="1">
      <formula>"len($A:$A)=3"</formula>
    </cfRule>
  </conditionalFormatting>
  <conditionalFormatting sqref="B277:B278">
    <cfRule type="expression" dxfId="1" priority="8" stopIfTrue="1">
      <formula>"len($A:$A)=3"</formula>
    </cfRule>
  </conditionalFormatting>
  <conditionalFormatting sqref="C277:C278">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6"/>
  <sheetViews>
    <sheetView showGridLines="0" showZeros="0" tabSelected="1" view="pageBreakPreview" zoomScaleNormal="100" workbookViewId="0">
      <selection activeCell="B5" sqref="B5"/>
    </sheetView>
  </sheetViews>
  <sheetFormatPr defaultColWidth="9" defaultRowHeight="13.5" outlineLevelCol="4"/>
  <cols>
    <col min="1" max="1" width="52.1333333333333" style="261" customWidth="1"/>
    <col min="2" max="4" width="20.6333333333333" customWidth="1"/>
    <col min="5" max="5" width="9" hidden="1" customWidth="1"/>
  </cols>
  <sheetData>
    <row r="1" s="260" customFormat="1" ht="45" customHeight="1" spans="1:5">
      <c r="A1" s="262" t="s">
        <v>1786</v>
      </c>
      <c r="B1" s="262"/>
      <c r="C1" s="262"/>
      <c r="D1" s="262"/>
      <c r="E1" s="263"/>
    </row>
    <row r="2" ht="20.1" customHeight="1" spans="1:5">
      <c r="A2" s="264"/>
      <c r="B2" s="265"/>
      <c r="C2" s="266"/>
      <c r="D2" s="266" t="s">
        <v>2</v>
      </c>
      <c r="E2" s="261"/>
    </row>
    <row r="3" ht="45" customHeight="1" spans="1:5">
      <c r="A3" s="166" t="s">
        <v>1198</v>
      </c>
      <c r="B3" s="172" t="s">
        <v>131</v>
      </c>
      <c r="C3" s="172" t="s">
        <v>6</v>
      </c>
      <c r="D3" s="172" t="s">
        <v>132</v>
      </c>
      <c r="E3" s="267" t="s">
        <v>8</v>
      </c>
    </row>
    <row r="4" ht="36" customHeight="1" spans="1:5">
      <c r="A4" s="268" t="s">
        <v>1300</v>
      </c>
      <c r="B4" s="269"/>
      <c r="C4" s="269"/>
      <c r="D4" s="270"/>
      <c r="E4" s="271" t="str">
        <f>IF(A4&lt;&gt;"",IF(SUM(B4:C4)&lt;&gt;0,"是","否"),"是")</f>
        <v>否</v>
      </c>
    </row>
    <row r="5" ht="36" customHeight="1" spans="1:5">
      <c r="A5" s="268" t="s">
        <v>1331</v>
      </c>
      <c r="B5" s="269"/>
      <c r="C5" s="269"/>
      <c r="D5" s="270"/>
      <c r="E5" s="271" t="str">
        <f t="shared" ref="E5:E15" si="0">IF(A5&lt;&gt;"",IF(SUM(B5:C5)&lt;&gt;0,"是","否"),"是")</f>
        <v>否</v>
      </c>
    </row>
    <row r="6" ht="36" customHeight="1" spans="1:5">
      <c r="A6" s="268" t="s">
        <v>1351</v>
      </c>
      <c r="B6" s="269"/>
      <c r="C6" s="269"/>
      <c r="D6" s="270"/>
      <c r="E6" s="271" t="str">
        <f t="shared" si="0"/>
        <v>否</v>
      </c>
    </row>
    <row r="7" ht="36" customHeight="1" spans="1:5">
      <c r="A7" s="272" t="s">
        <v>1363</v>
      </c>
      <c r="B7" s="269"/>
      <c r="C7" s="269"/>
      <c r="D7" s="270"/>
      <c r="E7" s="273" t="str">
        <f t="shared" si="0"/>
        <v>否</v>
      </c>
    </row>
    <row r="8" ht="36" customHeight="1" spans="1:5">
      <c r="A8" s="268" t="s">
        <v>1454</v>
      </c>
      <c r="B8" s="269"/>
      <c r="C8" s="269"/>
      <c r="D8" s="270"/>
      <c r="E8" s="271" t="str">
        <f t="shared" si="0"/>
        <v>否</v>
      </c>
    </row>
    <row r="9" ht="36" customHeight="1" spans="1:5">
      <c r="A9" s="268" t="s">
        <v>1491</v>
      </c>
      <c r="B9" s="269"/>
      <c r="C9" s="269"/>
      <c r="D9" s="270"/>
      <c r="E9" s="271" t="str">
        <f t="shared" si="0"/>
        <v>否</v>
      </c>
    </row>
    <row r="10" ht="36" customHeight="1" spans="1:5">
      <c r="A10" s="272" t="s">
        <v>1589</v>
      </c>
      <c r="B10" s="269"/>
      <c r="C10" s="269"/>
      <c r="D10" s="270"/>
      <c r="E10" s="273" t="str">
        <f t="shared" si="0"/>
        <v>否</v>
      </c>
    </row>
    <row r="11" ht="36" customHeight="1" spans="1:5">
      <c r="A11" s="268" t="s">
        <v>1596</v>
      </c>
      <c r="B11" s="269"/>
      <c r="C11" s="269"/>
      <c r="D11" s="270"/>
      <c r="E11" s="271" t="str">
        <f t="shared" si="0"/>
        <v>否</v>
      </c>
    </row>
    <row r="12" ht="36" customHeight="1" spans="1:5">
      <c r="A12" s="272" t="s">
        <v>1646</v>
      </c>
      <c r="B12" s="269"/>
      <c r="C12" s="269"/>
      <c r="D12" s="270"/>
      <c r="E12" s="273" t="str">
        <f t="shared" si="0"/>
        <v>否</v>
      </c>
    </row>
    <row r="13" ht="36" customHeight="1" spans="1:5">
      <c r="A13" s="272" t="s">
        <v>1679</v>
      </c>
      <c r="B13" s="269"/>
      <c r="C13" s="269"/>
      <c r="D13" s="270"/>
      <c r="E13" s="273" t="str">
        <f t="shared" si="0"/>
        <v>否</v>
      </c>
    </row>
    <row r="14" ht="36" customHeight="1" spans="1:5">
      <c r="A14" s="272" t="s">
        <v>1714</v>
      </c>
      <c r="B14" s="269"/>
      <c r="C14" s="269"/>
      <c r="D14" s="270"/>
      <c r="E14" s="273" t="str">
        <f t="shared" si="0"/>
        <v>否</v>
      </c>
    </row>
    <row r="15" ht="33" customHeight="1" spans="1:5">
      <c r="A15" s="274" t="s">
        <v>1787</v>
      </c>
      <c r="B15" s="275"/>
      <c r="C15" s="275"/>
      <c r="D15" s="276"/>
      <c r="E15" s="271" t="str">
        <f t="shared" si="0"/>
        <v>否</v>
      </c>
    </row>
    <row r="16" ht="25" customHeight="1" spans="1:1">
      <c r="A16" s="277" t="s">
        <v>1788</v>
      </c>
    </row>
  </sheetData>
  <mergeCells count="1">
    <mergeCell ref="A1:D1"/>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54"/>
  <sheetViews>
    <sheetView showGridLines="0" showZeros="0" view="pageBreakPreview" zoomScale="70" zoomScaleNormal="100" topLeftCell="A31" workbookViewId="0">
      <selection activeCell="E31" sqref="E$1:E$1048576"/>
    </sheetView>
  </sheetViews>
  <sheetFormatPr defaultColWidth="9" defaultRowHeight="14.25" outlineLevelCol="4"/>
  <cols>
    <col min="1" max="1" width="50.775" style="224" customWidth="1"/>
    <col min="2" max="4" width="20.6333333333333" style="224" customWidth="1"/>
    <col min="5" max="5" width="4.21666666666667" style="224" hidden="1" customWidth="1"/>
    <col min="6" max="6" width="13.775" style="224"/>
    <col min="7" max="16384" width="9" style="224"/>
  </cols>
  <sheetData>
    <row r="1" ht="45" customHeight="1" spans="1:4">
      <c r="A1" s="168" t="s">
        <v>1789</v>
      </c>
      <c r="B1" s="168"/>
      <c r="C1" s="168"/>
      <c r="D1" s="168"/>
    </row>
    <row r="2" ht="20.1" customHeight="1" spans="1:4">
      <c r="A2" s="244"/>
      <c r="B2" s="245"/>
      <c r="C2" s="246"/>
      <c r="D2" s="247" t="s">
        <v>1790</v>
      </c>
    </row>
    <row r="3" ht="45" customHeight="1" spans="1:5">
      <c r="A3" s="198" t="s">
        <v>1791</v>
      </c>
      <c r="B3" s="88" t="s">
        <v>5</v>
      </c>
      <c r="C3" s="88" t="s">
        <v>6</v>
      </c>
      <c r="D3" s="88" t="s">
        <v>7</v>
      </c>
      <c r="E3" s="224" t="s">
        <v>8</v>
      </c>
    </row>
    <row r="4" ht="36" customHeight="1" spans="1:5">
      <c r="A4" s="161" t="s">
        <v>1792</v>
      </c>
      <c r="B4" s="248">
        <f>SUM(B5:B22)</f>
        <v>1260</v>
      </c>
      <c r="C4" s="248">
        <f>SUM(C5:C22)</f>
        <v>0</v>
      </c>
      <c r="D4" s="93">
        <f>IF(B4&gt;0,C4/B4-1,IF(B4&lt;0,-(C4/B4-1),""))</f>
        <v>-1</v>
      </c>
      <c r="E4" s="249" t="str">
        <f t="shared" ref="E4:E41" si="0">IF(A4&lt;&gt;"",IF(SUM(B4:C4)&lt;&gt;0,"是","否"),"是")</f>
        <v>是</v>
      </c>
    </row>
    <row r="5" ht="36" customHeight="1" spans="1:5">
      <c r="A5" s="237" t="s">
        <v>1793</v>
      </c>
      <c r="B5" s="250"/>
      <c r="C5" s="251"/>
      <c r="D5" s="97"/>
      <c r="E5" s="249" t="str">
        <f t="shared" si="0"/>
        <v>否</v>
      </c>
    </row>
    <row r="6" ht="36" customHeight="1" spans="1:5">
      <c r="A6" s="237" t="s">
        <v>1794</v>
      </c>
      <c r="B6" s="250"/>
      <c r="C6" s="250"/>
      <c r="D6" s="97"/>
      <c r="E6" s="249" t="str">
        <f t="shared" si="0"/>
        <v>否</v>
      </c>
    </row>
    <row r="7" ht="36" customHeight="1" spans="1:5">
      <c r="A7" s="237" t="s">
        <v>1795</v>
      </c>
      <c r="B7" s="252"/>
      <c r="C7" s="251"/>
      <c r="D7" s="97"/>
      <c r="E7" s="249" t="str">
        <f t="shared" si="0"/>
        <v>否</v>
      </c>
    </row>
    <row r="8" ht="36" customHeight="1" spans="1:5">
      <c r="A8" s="237" t="s">
        <v>1796</v>
      </c>
      <c r="B8" s="250"/>
      <c r="C8" s="251"/>
      <c r="D8" s="97"/>
      <c r="E8" s="249" t="str">
        <f t="shared" si="0"/>
        <v>否</v>
      </c>
    </row>
    <row r="9" ht="36" customHeight="1" spans="1:5">
      <c r="A9" s="237" t="s">
        <v>1797</v>
      </c>
      <c r="B9" s="252"/>
      <c r="C9" s="251"/>
      <c r="D9" s="97"/>
      <c r="E9" s="249" t="str">
        <f t="shared" si="0"/>
        <v>否</v>
      </c>
    </row>
    <row r="10" ht="36" customHeight="1" spans="1:5">
      <c r="A10" s="237" t="s">
        <v>1798</v>
      </c>
      <c r="B10" s="250"/>
      <c r="C10" s="251"/>
      <c r="D10" s="97"/>
      <c r="E10" s="249" t="str">
        <f t="shared" si="0"/>
        <v>否</v>
      </c>
    </row>
    <row r="11" ht="36" customHeight="1" spans="1:5">
      <c r="A11" s="237" t="s">
        <v>1799</v>
      </c>
      <c r="B11" s="250"/>
      <c r="C11" s="251"/>
      <c r="D11" s="97"/>
      <c r="E11" s="249" t="str">
        <f t="shared" si="0"/>
        <v>否</v>
      </c>
    </row>
    <row r="12" ht="36" customHeight="1" spans="1:5">
      <c r="A12" s="237" t="s">
        <v>1800</v>
      </c>
      <c r="B12" s="250"/>
      <c r="C12" s="251"/>
      <c r="D12" s="97"/>
      <c r="E12" s="249" t="str">
        <f t="shared" si="0"/>
        <v>否</v>
      </c>
    </row>
    <row r="13" ht="36" customHeight="1" spans="1:5">
      <c r="A13" s="237" t="s">
        <v>1801</v>
      </c>
      <c r="B13" s="253"/>
      <c r="C13" s="250"/>
      <c r="D13" s="97"/>
      <c r="E13" s="249" t="str">
        <f t="shared" si="0"/>
        <v>否</v>
      </c>
    </row>
    <row r="14" ht="36" customHeight="1" spans="1:5">
      <c r="A14" s="237" t="s">
        <v>1802</v>
      </c>
      <c r="B14" s="253"/>
      <c r="C14" s="251"/>
      <c r="D14" s="97"/>
      <c r="E14" s="249" t="str">
        <f t="shared" si="0"/>
        <v>否</v>
      </c>
    </row>
    <row r="15" ht="36" customHeight="1" spans="1:5">
      <c r="A15" s="237" t="s">
        <v>1803</v>
      </c>
      <c r="B15" s="253"/>
      <c r="C15" s="254"/>
      <c r="D15" s="97"/>
      <c r="E15" s="249" t="str">
        <f t="shared" si="0"/>
        <v>否</v>
      </c>
    </row>
    <row r="16" ht="36" customHeight="1" spans="1:5">
      <c r="A16" s="237" t="s">
        <v>1804</v>
      </c>
      <c r="B16" s="253"/>
      <c r="C16" s="254"/>
      <c r="D16" s="97"/>
      <c r="E16" s="249" t="str">
        <f t="shared" si="0"/>
        <v>否</v>
      </c>
    </row>
    <row r="17" ht="36" customHeight="1" spans="1:5">
      <c r="A17" s="237" t="s">
        <v>1805</v>
      </c>
      <c r="B17" s="250"/>
      <c r="C17" s="251"/>
      <c r="D17" s="97"/>
      <c r="E17" s="249" t="str">
        <f t="shared" si="0"/>
        <v>否</v>
      </c>
    </row>
    <row r="18" ht="36" customHeight="1" spans="1:5">
      <c r="A18" s="237" t="s">
        <v>1806</v>
      </c>
      <c r="B18" s="253"/>
      <c r="C18" s="254"/>
      <c r="D18" s="97"/>
      <c r="E18" s="249" t="str">
        <f t="shared" si="0"/>
        <v>否</v>
      </c>
    </row>
    <row r="19" ht="36" customHeight="1" spans="1:5">
      <c r="A19" s="237" t="s">
        <v>1807</v>
      </c>
      <c r="B19" s="253"/>
      <c r="C19" s="254"/>
      <c r="D19" s="97"/>
      <c r="E19" s="249" t="str">
        <f t="shared" si="0"/>
        <v>否</v>
      </c>
    </row>
    <row r="20" ht="36" customHeight="1" spans="1:5">
      <c r="A20" s="237" t="s">
        <v>1808</v>
      </c>
      <c r="B20" s="250"/>
      <c r="C20" s="254"/>
      <c r="D20" s="97" t="str">
        <f>IF(B20&gt;0,C20/B20-1,IF(B20&lt;0,-(C20/B20-1),""))</f>
        <v/>
      </c>
      <c r="E20" s="249" t="str">
        <f t="shared" si="0"/>
        <v>否</v>
      </c>
    </row>
    <row r="21" ht="36" customHeight="1" spans="1:5">
      <c r="A21" s="237" t="s">
        <v>1809</v>
      </c>
      <c r="B21" s="253"/>
      <c r="C21" s="251"/>
      <c r="D21" s="97"/>
      <c r="E21" s="249" t="str">
        <f t="shared" si="0"/>
        <v>否</v>
      </c>
    </row>
    <row r="22" ht="36" customHeight="1" spans="1:5">
      <c r="A22" s="237" t="s">
        <v>1810</v>
      </c>
      <c r="B22" s="253">
        <v>1260</v>
      </c>
      <c r="C22" s="251"/>
      <c r="D22" s="97">
        <f>IF(B22&gt;0,C22/B22-1,IF(B22&lt;0,-(C22/B22-1),""))</f>
        <v>-1</v>
      </c>
      <c r="E22" s="249" t="str">
        <f t="shared" si="0"/>
        <v>是</v>
      </c>
    </row>
    <row r="23" ht="36" customHeight="1" spans="1:5">
      <c r="A23" s="161" t="s">
        <v>1811</v>
      </c>
      <c r="B23" s="248"/>
      <c r="C23" s="248"/>
      <c r="D23" s="93"/>
      <c r="E23" s="249" t="str">
        <f t="shared" si="0"/>
        <v>否</v>
      </c>
    </row>
    <row r="24" ht="36" customHeight="1" spans="1:5">
      <c r="A24" s="180" t="s">
        <v>1812</v>
      </c>
      <c r="B24" s="253"/>
      <c r="C24" s="251"/>
      <c r="D24" s="97"/>
      <c r="E24" s="249" t="str">
        <f t="shared" si="0"/>
        <v>否</v>
      </c>
    </row>
    <row r="25" ht="36" customHeight="1" spans="1:5">
      <c r="A25" s="180" t="s">
        <v>1813</v>
      </c>
      <c r="B25" s="253"/>
      <c r="C25" s="251"/>
      <c r="D25" s="97"/>
      <c r="E25" s="249" t="str">
        <f t="shared" si="0"/>
        <v>否</v>
      </c>
    </row>
    <row r="26" ht="36" customHeight="1" spans="1:5">
      <c r="A26" s="180" t="s">
        <v>1814</v>
      </c>
      <c r="B26" s="253"/>
      <c r="C26" s="251"/>
      <c r="D26" s="97"/>
      <c r="E26" s="249" t="str">
        <f t="shared" si="0"/>
        <v>否</v>
      </c>
    </row>
    <row r="27" ht="36" customHeight="1" spans="1:5">
      <c r="A27" s="180" t="s">
        <v>1815</v>
      </c>
      <c r="B27" s="253"/>
      <c r="C27" s="251"/>
      <c r="D27" s="97"/>
      <c r="E27" s="249" t="str">
        <f t="shared" si="0"/>
        <v>否</v>
      </c>
    </row>
    <row r="28" ht="36" customHeight="1" spans="1:5">
      <c r="A28" s="161" t="s">
        <v>1816</v>
      </c>
      <c r="B28" s="248"/>
      <c r="C28" s="248"/>
      <c r="D28" s="93"/>
      <c r="E28" s="249" t="str">
        <f t="shared" si="0"/>
        <v>否</v>
      </c>
    </row>
    <row r="29" ht="36" customHeight="1" spans="1:5">
      <c r="A29" s="180" t="s">
        <v>1817</v>
      </c>
      <c r="B29" s="253"/>
      <c r="C29" s="251"/>
      <c r="D29" s="97"/>
      <c r="E29" s="249" t="str">
        <f t="shared" si="0"/>
        <v>否</v>
      </c>
    </row>
    <row r="30" ht="36" customHeight="1" spans="1:5">
      <c r="A30" s="180" t="s">
        <v>1818</v>
      </c>
      <c r="B30" s="250"/>
      <c r="C30" s="251"/>
      <c r="D30" s="97"/>
      <c r="E30" s="249" t="str">
        <f t="shared" si="0"/>
        <v>否</v>
      </c>
    </row>
    <row r="31" ht="36" customHeight="1" spans="1:5">
      <c r="A31" s="180" t="s">
        <v>1819</v>
      </c>
      <c r="B31" s="253"/>
      <c r="C31" s="251"/>
      <c r="D31" s="97"/>
      <c r="E31" s="249" t="str">
        <f t="shared" si="0"/>
        <v>否</v>
      </c>
    </row>
    <row r="32" ht="36" customHeight="1" spans="1:5">
      <c r="A32" s="161" t="s">
        <v>1820</v>
      </c>
      <c r="B32" s="248"/>
      <c r="C32" s="248"/>
      <c r="D32" s="93"/>
      <c r="E32" s="249" t="str">
        <f t="shared" si="0"/>
        <v>否</v>
      </c>
    </row>
    <row r="33" ht="36" customHeight="1" spans="1:5">
      <c r="A33" s="180" t="s">
        <v>1821</v>
      </c>
      <c r="B33" s="250"/>
      <c r="C33" s="255"/>
      <c r="D33" s="97"/>
      <c r="E33" s="249" t="str">
        <f t="shared" si="0"/>
        <v>否</v>
      </c>
    </row>
    <row r="34" ht="36" customHeight="1" spans="1:5">
      <c r="A34" s="180" t="s">
        <v>1822</v>
      </c>
      <c r="B34" s="253"/>
      <c r="C34" s="255"/>
      <c r="D34" s="97"/>
      <c r="E34" s="249" t="str">
        <f t="shared" si="0"/>
        <v>否</v>
      </c>
    </row>
    <row r="35" ht="36" customHeight="1" spans="1:5">
      <c r="A35" s="180" t="s">
        <v>1823</v>
      </c>
      <c r="B35" s="253"/>
      <c r="C35" s="254"/>
      <c r="D35" s="97"/>
      <c r="E35" s="249" t="str">
        <f t="shared" si="0"/>
        <v>否</v>
      </c>
    </row>
    <row r="36" ht="36" customHeight="1" spans="1:5">
      <c r="A36" s="161" t="s">
        <v>1824</v>
      </c>
      <c r="B36" s="256">
        <v>35020</v>
      </c>
      <c r="C36" s="257">
        <v>6000</v>
      </c>
      <c r="D36" s="93">
        <f t="shared" ref="D36:D41" si="1">IF(B36&gt;0,C36/B36-1,IF(B36&lt;0,-(C36/B36-1),""))</f>
        <v>-0.829</v>
      </c>
      <c r="E36" s="249" t="str">
        <f t="shared" si="0"/>
        <v>是</v>
      </c>
    </row>
    <row r="37" ht="36" customHeight="1" spans="1:5">
      <c r="A37" s="258" t="s">
        <v>1825</v>
      </c>
      <c r="B37" s="248">
        <f>SUM(B4,B23,B28,B32,B36)</f>
        <v>36280</v>
      </c>
      <c r="C37" s="248">
        <f>SUM(C4,C23,C28,C32,C36)</f>
        <v>6000</v>
      </c>
      <c r="D37" s="93">
        <f t="shared" si="1"/>
        <v>-0.835</v>
      </c>
      <c r="E37" s="249" t="str">
        <f t="shared" si="0"/>
        <v>是</v>
      </c>
    </row>
    <row r="38" ht="36" customHeight="1" spans="1:5">
      <c r="A38" s="259" t="s">
        <v>61</v>
      </c>
      <c r="B38" s="250">
        <v>12</v>
      </c>
      <c r="C38" s="255">
        <v>12</v>
      </c>
      <c r="D38" s="97">
        <f t="shared" si="1"/>
        <v>0</v>
      </c>
      <c r="E38" s="249" t="str">
        <f t="shared" si="0"/>
        <v>是</v>
      </c>
    </row>
    <row r="39" ht="36" customHeight="1" spans="1:5">
      <c r="A39" s="218" t="s">
        <v>1826</v>
      </c>
      <c r="B39" s="248">
        <v>23</v>
      </c>
      <c r="C39" s="257">
        <v>12</v>
      </c>
      <c r="D39" s="93">
        <f t="shared" si="1"/>
        <v>-0.478</v>
      </c>
      <c r="E39" s="249" t="str">
        <f t="shared" si="0"/>
        <v>是</v>
      </c>
    </row>
    <row r="40" ht="36" customHeight="1" spans="1:5">
      <c r="A40" s="259" t="s">
        <v>1827</v>
      </c>
      <c r="B40" s="250"/>
      <c r="C40" s="255"/>
      <c r="D40" s="97" t="str">
        <f t="shared" si="1"/>
        <v/>
      </c>
      <c r="E40" s="249" t="str">
        <f t="shared" si="0"/>
        <v>否</v>
      </c>
    </row>
    <row r="41" ht="36" customHeight="1" spans="1:5">
      <c r="A41" s="258" t="s">
        <v>69</v>
      </c>
      <c r="B41" s="248">
        <f>SUM(B37,,B38,B39)</f>
        <v>36315</v>
      </c>
      <c r="C41" s="248">
        <f>SUM(C37,,C38,C39)</f>
        <v>6024</v>
      </c>
      <c r="D41" s="93">
        <f t="shared" si="1"/>
        <v>-0.834</v>
      </c>
      <c r="E41" s="249" t="str">
        <f t="shared" si="0"/>
        <v>是</v>
      </c>
    </row>
    <row r="42" spans="2:2">
      <c r="B42" s="243"/>
    </row>
    <row r="43" spans="2:3">
      <c r="B43" s="243"/>
      <c r="C43" s="243"/>
    </row>
    <row r="44" spans="2:2">
      <c r="B44" s="243"/>
    </row>
    <row r="45" spans="2:3">
      <c r="B45" s="243"/>
      <c r="C45" s="243"/>
    </row>
    <row r="46" spans="2:2">
      <c r="B46" s="243"/>
    </row>
    <row r="47" spans="2:2">
      <c r="B47" s="243"/>
    </row>
    <row r="48" spans="2:3">
      <c r="B48" s="243"/>
      <c r="C48" s="243"/>
    </row>
    <row r="49" spans="2:2">
      <c r="B49" s="243"/>
    </row>
    <row r="50" spans="2:2">
      <c r="B50" s="243"/>
    </row>
    <row r="51" spans="2:2">
      <c r="B51" s="243"/>
    </row>
    <row r="52" spans="2:2">
      <c r="B52" s="243"/>
    </row>
    <row r="53" spans="2:3">
      <c r="B53" s="243"/>
      <c r="C53" s="243"/>
    </row>
    <row r="54" spans="2:2">
      <c r="B54" s="243"/>
    </row>
  </sheetData>
  <autoFilter xmlns:etc="http://www.wps.cn/officeDocument/2017/etCustomData" ref="A3:E41"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41"/>
  <sheetViews>
    <sheetView showGridLines="0" showZeros="0" view="pageBreakPreview" zoomScale="85" zoomScaleNormal="100" topLeftCell="A17" workbookViewId="0">
      <selection activeCell="K2" sqref="K2"/>
    </sheetView>
  </sheetViews>
  <sheetFormatPr defaultColWidth="9" defaultRowHeight="14.25" outlineLevelCol="4"/>
  <cols>
    <col min="1" max="1" width="50.775" style="191" customWidth="1"/>
    <col min="2" max="2" width="20.6333333333333" style="191" customWidth="1"/>
    <col min="3" max="3" width="20.6333333333333" style="224" customWidth="1"/>
    <col min="4" max="4" width="20.6333333333333" style="191" customWidth="1"/>
    <col min="5" max="5" width="4.775" style="191" hidden="1" customWidth="1"/>
    <col min="6" max="16384" width="9" style="191"/>
  </cols>
  <sheetData>
    <row r="1" ht="45" customHeight="1" spans="1:5">
      <c r="A1" s="225" t="s">
        <v>1828</v>
      </c>
      <c r="B1" s="225"/>
      <c r="C1" s="225"/>
      <c r="D1" s="225"/>
      <c r="E1" s="226"/>
    </row>
    <row r="2" ht="20.1" customHeight="1" spans="1:5">
      <c r="A2" s="227"/>
      <c r="B2" s="227"/>
      <c r="C2" s="227"/>
      <c r="D2" s="228" t="s">
        <v>2</v>
      </c>
      <c r="E2" s="229"/>
    </row>
    <row r="3" ht="45" customHeight="1" spans="1:5">
      <c r="A3" s="230" t="s">
        <v>4</v>
      </c>
      <c r="B3" s="172" t="s">
        <v>5</v>
      </c>
      <c r="C3" s="172" t="s">
        <v>6</v>
      </c>
      <c r="D3" s="172" t="s">
        <v>7</v>
      </c>
      <c r="E3" s="231" t="s">
        <v>8</v>
      </c>
    </row>
    <row r="4" ht="35.1" customHeight="1" spans="1:5">
      <c r="A4" s="161" t="s">
        <v>1829</v>
      </c>
      <c r="B4" s="232">
        <f>SUM(B5:B10)</f>
        <v>0</v>
      </c>
      <c r="C4" s="232">
        <f>SUM(C5:C10)</f>
        <v>24</v>
      </c>
      <c r="D4" s="93" t="str">
        <f>IF(B4&gt;0,C4/B4-1,IF(B4&lt;0,-(C4/B4-1),""))</f>
        <v/>
      </c>
      <c r="E4" s="233" t="str">
        <f t="shared" ref="E4:E28" si="0">IF(A4&lt;&gt;"",IF(SUM(B4:C4)&lt;&gt;0,"是","否"),"是")</f>
        <v>是</v>
      </c>
    </row>
    <row r="5" ht="35.1" customHeight="1" spans="1:5">
      <c r="A5" s="163" t="s">
        <v>1830</v>
      </c>
      <c r="B5" s="234"/>
      <c r="C5" s="234"/>
      <c r="D5" s="93" t="str">
        <f t="shared" ref="D5:D11" si="1">IF(B5&gt;0,C5/B5-1,IF(B5&lt;0,-(C5/B5-1),""))</f>
        <v/>
      </c>
      <c r="E5" s="233" t="str">
        <f t="shared" si="0"/>
        <v>否</v>
      </c>
    </row>
    <row r="6" ht="35.1" customHeight="1" spans="1:5">
      <c r="A6" s="163" t="s">
        <v>1831</v>
      </c>
      <c r="B6" s="234"/>
      <c r="C6" s="234"/>
      <c r="D6" s="93" t="str">
        <f t="shared" si="1"/>
        <v/>
      </c>
      <c r="E6" s="233" t="str">
        <f t="shared" si="0"/>
        <v>否</v>
      </c>
    </row>
    <row r="7" ht="35.1" customHeight="1" spans="1:5">
      <c r="A7" s="163" t="s">
        <v>1832</v>
      </c>
      <c r="B7" s="234"/>
      <c r="C7" s="234">
        <v>24</v>
      </c>
      <c r="D7" s="93" t="str">
        <f t="shared" si="1"/>
        <v/>
      </c>
      <c r="E7" s="233" t="str">
        <f t="shared" si="0"/>
        <v>是</v>
      </c>
    </row>
    <row r="8" ht="35.1" customHeight="1" spans="1:5">
      <c r="A8" s="163" t="s">
        <v>1833</v>
      </c>
      <c r="B8" s="234"/>
      <c r="C8" s="234"/>
      <c r="D8" s="93" t="str">
        <f t="shared" si="1"/>
        <v/>
      </c>
      <c r="E8" s="233" t="str">
        <f t="shared" si="0"/>
        <v>否</v>
      </c>
    </row>
    <row r="9" ht="35.1" customHeight="1" spans="1:5">
      <c r="A9" s="163" t="s">
        <v>1834</v>
      </c>
      <c r="B9" s="235"/>
      <c r="C9" s="235"/>
      <c r="D9" s="93" t="str">
        <f t="shared" si="1"/>
        <v/>
      </c>
      <c r="E9" s="233" t="str">
        <f t="shared" si="0"/>
        <v>否</v>
      </c>
    </row>
    <row r="10" ht="35.1" customHeight="1" spans="1:5">
      <c r="A10" s="163" t="s">
        <v>1835</v>
      </c>
      <c r="B10" s="234"/>
      <c r="C10" s="234"/>
      <c r="D10" s="93" t="str">
        <f t="shared" si="1"/>
        <v/>
      </c>
      <c r="E10" s="233" t="str">
        <f t="shared" si="0"/>
        <v>否</v>
      </c>
    </row>
    <row r="11" ht="35.1" customHeight="1" spans="1:5">
      <c r="A11" s="161" t="s">
        <v>1836</v>
      </c>
      <c r="B11" s="236">
        <f>SUM(B12:B16)</f>
        <v>0</v>
      </c>
      <c r="C11" s="236">
        <f>SUM(C12:C16)</f>
        <v>6000</v>
      </c>
      <c r="D11" s="93" t="str">
        <f t="shared" si="1"/>
        <v/>
      </c>
      <c r="E11" s="233" t="str">
        <f t="shared" si="0"/>
        <v>是</v>
      </c>
    </row>
    <row r="12" ht="35.1" customHeight="1" spans="1:5">
      <c r="A12" s="163" t="s">
        <v>1837</v>
      </c>
      <c r="B12" s="234"/>
      <c r="C12" s="234"/>
      <c r="D12" s="93" t="str">
        <f t="shared" ref="D12:D28" si="2">IF(B12&gt;0,C12/B12-1,IF(B12&lt;0,-(C12/B12-1),""))</f>
        <v/>
      </c>
      <c r="E12" s="233" t="str">
        <f t="shared" si="0"/>
        <v>否</v>
      </c>
    </row>
    <row r="13" ht="35.1" customHeight="1" spans="1:5">
      <c r="A13" s="163" t="s">
        <v>1838</v>
      </c>
      <c r="B13" s="234"/>
      <c r="C13" s="234"/>
      <c r="D13" s="93" t="str">
        <f t="shared" si="2"/>
        <v/>
      </c>
      <c r="E13" s="233" t="str">
        <f t="shared" si="0"/>
        <v>否</v>
      </c>
    </row>
    <row r="14" ht="35.1" customHeight="1" spans="1:5">
      <c r="A14" s="163" t="s">
        <v>1839</v>
      </c>
      <c r="B14" s="235"/>
      <c r="C14" s="235"/>
      <c r="D14" s="93" t="str">
        <f t="shared" si="2"/>
        <v/>
      </c>
      <c r="E14" s="233" t="str">
        <f t="shared" si="0"/>
        <v>否</v>
      </c>
    </row>
    <row r="15" ht="35.1" customHeight="1" spans="1:5">
      <c r="A15" s="163" t="s">
        <v>1840</v>
      </c>
      <c r="B15" s="235"/>
      <c r="C15" s="235"/>
      <c r="D15" s="93" t="str">
        <f t="shared" si="2"/>
        <v/>
      </c>
      <c r="E15" s="233" t="str">
        <f t="shared" si="0"/>
        <v>否</v>
      </c>
    </row>
    <row r="16" ht="35.1" customHeight="1" spans="1:5">
      <c r="A16" s="163" t="s">
        <v>1841</v>
      </c>
      <c r="B16" s="234"/>
      <c r="C16" s="234">
        <v>6000</v>
      </c>
      <c r="D16" s="93" t="str">
        <f t="shared" si="2"/>
        <v/>
      </c>
      <c r="E16" s="233" t="str">
        <f t="shared" si="0"/>
        <v>是</v>
      </c>
    </row>
    <row r="17" s="223" customFormat="1" ht="35.1" customHeight="1" spans="1:5">
      <c r="A17" s="161" t="s">
        <v>1842</v>
      </c>
      <c r="B17" s="236"/>
      <c r="C17" s="236"/>
      <c r="D17" s="93" t="str">
        <f t="shared" si="2"/>
        <v/>
      </c>
      <c r="E17" s="233" t="str">
        <f t="shared" si="0"/>
        <v>否</v>
      </c>
    </row>
    <row r="18" ht="35.1" customHeight="1" spans="1:5">
      <c r="A18" s="163" t="s">
        <v>1843</v>
      </c>
      <c r="B18" s="234"/>
      <c r="C18" s="234"/>
      <c r="D18" s="93" t="str">
        <f t="shared" si="2"/>
        <v/>
      </c>
      <c r="E18" s="233" t="str">
        <f t="shared" si="0"/>
        <v>否</v>
      </c>
    </row>
    <row r="19" ht="35.1" customHeight="1" spans="1:5">
      <c r="A19" s="161" t="s">
        <v>1844</v>
      </c>
      <c r="B19" s="236"/>
      <c r="C19" s="236"/>
      <c r="D19" s="93" t="str">
        <f t="shared" si="2"/>
        <v/>
      </c>
      <c r="E19" s="233" t="str">
        <f t="shared" si="0"/>
        <v>否</v>
      </c>
    </row>
    <row r="20" ht="35.1" customHeight="1" spans="1:5">
      <c r="A20" s="237" t="s">
        <v>1845</v>
      </c>
      <c r="B20" s="234"/>
      <c r="C20" s="234"/>
      <c r="D20" s="93" t="str">
        <f t="shared" si="2"/>
        <v/>
      </c>
      <c r="E20" s="233" t="str">
        <f t="shared" si="0"/>
        <v>否</v>
      </c>
    </row>
    <row r="21" ht="35.1" customHeight="1" spans="1:5">
      <c r="A21" s="161" t="s">
        <v>1846</v>
      </c>
      <c r="B21" s="236"/>
      <c r="C21" s="236"/>
      <c r="D21" s="93" t="str">
        <f t="shared" si="2"/>
        <v/>
      </c>
      <c r="E21" s="233" t="str">
        <f t="shared" si="0"/>
        <v>否</v>
      </c>
    </row>
    <row r="22" ht="35.1" customHeight="1" spans="1:5">
      <c r="A22" s="163" t="s">
        <v>1847</v>
      </c>
      <c r="B22" s="234"/>
      <c r="C22" s="234"/>
      <c r="D22" s="93" t="str">
        <f t="shared" si="2"/>
        <v/>
      </c>
      <c r="E22" s="233" t="str">
        <f t="shared" si="0"/>
        <v>否</v>
      </c>
    </row>
    <row r="23" ht="35.1" customHeight="1" spans="1:5">
      <c r="A23" s="217" t="s">
        <v>1848</v>
      </c>
      <c r="B23" s="236">
        <f>SUM(B4,B11,B17,B2,B19,B21)</f>
        <v>0</v>
      </c>
      <c r="C23" s="236">
        <f>SUM(C4,C11,C17,C2,C19,C21)</f>
        <v>6024</v>
      </c>
      <c r="D23" s="93" t="str">
        <f t="shared" si="2"/>
        <v/>
      </c>
      <c r="E23" s="233" t="str">
        <f t="shared" si="0"/>
        <v>是</v>
      </c>
    </row>
    <row r="24" ht="35.1" customHeight="1" spans="1:5">
      <c r="A24" s="238" t="s">
        <v>121</v>
      </c>
      <c r="B24" s="236">
        <f>SUM(B25:B26)</f>
        <v>36303</v>
      </c>
      <c r="C24" s="236"/>
      <c r="D24" s="239">
        <f t="shared" si="2"/>
        <v>-1</v>
      </c>
      <c r="E24" s="233" t="str">
        <f t="shared" si="0"/>
        <v>是</v>
      </c>
    </row>
    <row r="25" ht="35.1" customHeight="1" spans="1:5">
      <c r="A25" s="240" t="s">
        <v>1849</v>
      </c>
      <c r="B25" s="235"/>
      <c r="C25" s="235"/>
      <c r="D25" s="93" t="str">
        <f t="shared" si="2"/>
        <v/>
      </c>
      <c r="E25" s="233" t="str">
        <f t="shared" si="0"/>
        <v>否</v>
      </c>
    </row>
    <row r="26" ht="35.1" customHeight="1" spans="1:5">
      <c r="A26" s="240" t="s">
        <v>1850</v>
      </c>
      <c r="B26" s="234">
        <v>36303</v>
      </c>
      <c r="C26" s="234"/>
      <c r="D26" s="241">
        <f t="shared" si="2"/>
        <v>-1</v>
      </c>
      <c r="E26" s="233" t="str">
        <f t="shared" si="0"/>
        <v>是</v>
      </c>
    </row>
    <row r="27" ht="35.1" customHeight="1" spans="1:5">
      <c r="A27" s="242" t="s">
        <v>1851</v>
      </c>
      <c r="B27" s="236">
        <v>12</v>
      </c>
      <c r="C27" s="236"/>
      <c r="D27" s="241">
        <f t="shared" si="2"/>
        <v>-1</v>
      </c>
      <c r="E27" s="233" t="str">
        <f t="shared" si="0"/>
        <v>是</v>
      </c>
    </row>
    <row r="28" ht="35.1" customHeight="1" spans="1:5">
      <c r="A28" s="182" t="s">
        <v>129</v>
      </c>
      <c r="B28" s="236">
        <f>SUM(B23:B24,B27)</f>
        <v>36315</v>
      </c>
      <c r="C28" s="236">
        <f>SUM(C23:C24,C27)</f>
        <v>6024</v>
      </c>
      <c r="D28" s="93">
        <f t="shared" si="2"/>
        <v>-0.834</v>
      </c>
      <c r="E28" s="233" t="str">
        <f t="shared" si="0"/>
        <v>是</v>
      </c>
    </row>
    <row r="29" spans="2:2">
      <c r="B29" s="221"/>
    </row>
    <row r="30" spans="2:3">
      <c r="B30" s="221"/>
      <c r="C30" s="243"/>
    </row>
    <row r="31" spans="2:2">
      <c r="B31" s="221"/>
    </row>
    <row r="32" spans="2:3">
      <c r="B32" s="221"/>
      <c r="C32" s="243"/>
    </row>
    <row r="33" spans="2:2">
      <c r="B33" s="221"/>
    </row>
    <row r="34" spans="2:2">
      <c r="B34" s="221"/>
    </row>
    <row r="35" spans="2:3">
      <c r="B35" s="221"/>
      <c r="C35" s="243"/>
    </row>
    <row r="36" spans="2:2">
      <c r="B36" s="221"/>
    </row>
    <row r="37" spans="2:2">
      <c r="B37" s="221"/>
    </row>
    <row r="38" spans="2:2">
      <c r="B38" s="221"/>
    </row>
    <row r="39" spans="2:2">
      <c r="B39" s="221"/>
    </row>
    <row r="40" spans="2:3">
      <c r="B40" s="221"/>
      <c r="C40" s="243"/>
    </row>
    <row r="41" spans="2:2">
      <c r="B41" s="221"/>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D5:D23 D25 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E48"/>
  <sheetViews>
    <sheetView showGridLines="0" showZeros="0" view="pageBreakPreview" zoomScale="70" zoomScaleNormal="100" topLeftCell="A21" workbookViewId="0">
      <selection activeCell="K2" sqref="K2"/>
    </sheetView>
  </sheetViews>
  <sheetFormatPr defaultColWidth="9" defaultRowHeight="20.25" outlineLevelCol="4"/>
  <cols>
    <col min="1" max="1" width="52.6666666666667" style="191" customWidth="1"/>
    <col min="2" max="2" width="20.6333333333333" style="191" customWidth="1"/>
    <col min="3" max="3" width="20.6333333333333" style="192" customWidth="1"/>
    <col min="4" max="4" width="20.6333333333333" style="191" customWidth="1"/>
    <col min="5" max="5" width="4.44166666666667" style="191" hidden="1" customWidth="1"/>
    <col min="6" max="16384" width="9" style="191"/>
  </cols>
  <sheetData>
    <row r="1" ht="45" customHeight="1" spans="1:4">
      <c r="A1" s="193" t="s">
        <v>1852</v>
      </c>
      <c r="B1" s="193"/>
      <c r="C1" s="194"/>
      <c r="D1" s="193"/>
    </row>
    <row r="2" ht="20.1" customHeight="1" spans="1:4">
      <c r="A2" s="195"/>
      <c r="B2" s="195"/>
      <c r="C2" s="196"/>
      <c r="D2" s="197" t="s">
        <v>2</v>
      </c>
    </row>
    <row r="3" ht="45" customHeight="1" spans="1:5">
      <c r="A3" s="198" t="s">
        <v>1791</v>
      </c>
      <c r="B3" s="172" t="s">
        <v>5</v>
      </c>
      <c r="C3" s="172" t="s">
        <v>6</v>
      </c>
      <c r="D3" s="172" t="s">
        <v>7</v>
      </c>
      <c r="E3" s="191" t="s">
        <v>8</v>
      </c>
    </row>
    <row r="4" ht="36" customHeight="1" spans="1:5">
      <c r="A4" s="161" t="s">
        <v>1853</v>
      </c>
      <c r="B4" s="99">
        <f>SUM(B5:B20)</f>
        <v>1260</v>
      </c>
      <c r="C4" s="99">
        <f>SUM(C5:C20)</f>
        <v>0</v>
      </c>
      <c r="D4" s="175">
        <f>IF(B4&gt;0,C4/B4-1,IF(B4&lt;0,-(C4/B4-1),""))</f>
        <v>-1</v>
      </c>
      <c r="E4" s="145" t="str">
        <f t="shared" ref="E4:E35" si="0">IF(A4&lt;&gt;"",IF(SUM(B4:C4)&lt;&gt;0,"是","否"),"是")</f>
        <v>是</v>
      </c>
    </row>
    <row r="5" ht="36" customHeight="1" spans="1:5">
      <c r="A5" s="180" t="s">
        <v>1793</v>
      </c>
      <c r="B5" s="99"/>
      <c r="C5" s="199"/>
      <c r="D5" s="200"/>
      <c r="E5" s="145" t="str">
        <f t="shared" si="0"/>
        <v>否</v>
      </c>
    </row>
    <row r="6" ht="36" customHeight="1" spans="1:5">
      <c r="A6" s="180" t="s">
        <v>1794</v>
      </c>
      <c r="B6" s="176"/>
      <c r="C6" s="201"/>
      <c r="D6" s="202" t="str">
        <f>IF(B6&gt;0,C6/B6-1,IF(B6&lt;0,-(C6/B6-1),""))</f>
        <v/>
      </c>
      <c r="E6" s="145" t="str">
        <f t="shared" si="0"/>
        <v>否</v>
      </c>
    </row>
    <row r="7" ht="36" customHeight="1" spans="1:5">
      <c r="A7" s="180" t="s">
        <v>1795</v>
      </c>
      <c r="B7" s="203"/>
      <c r="C7" s="199"/>
      <c r="D7" s="204"/>
      <c r="E7" s="145" t="str">
        <f t="shared" si="0"/>
        <v>否</v>
      </c>
    </row>
    <row r="8" ht="36" customHeight="1" spans="1:5">
      <c r="A8" s="180" t="s">
        <v>1796</v>
      </c>
      <c r="B8" s="205"/>
      <c r="C8" s="201">
        <v>0</v>
      </c>
      <c r="D8" s="202" t="str">
        <f>IF(B8&gt;0,C8/B8-1,IF(B8&lt;0,-(C8/B8-1),""))</f>
        <v/>
      </c>
      <c r="E8" s="145" t="str">
        <f t="shared" si="0"/>
        <v>否</v>
      </c>
    </row>
    <row r="9" ht="36" customHeight="1" spans="1:5">
      <c r="A9" s="180" t="s">
        <v>1797</v>
      </c>
      <c r="B9" s="203"/>
      <c r="C9" s="199"/>
      <c r="D9" s="204"/>
      <c r="E9" s="145" t="str">
        <f t="shared" si="0"/>
        <v>否</v>
      </c>
    </row>
    <row r="10" ht="36" customHeight="1" spans="1:5">
      <c r="A10" s="180" t="s">
        <v>1800</v>
      </c>
      <c r="B10" s="206"/>
      <c r="C10" s="199"/>
      <c r="D10" s="207"/>
      <c r="E10" s="145" t="str">
        <f t="shared" si="0"/>
        <v>否</v>
      </c>
    </row>
    <row r="11" ht="36" customHeight="1" spans="1:5">
      <c r="A11" s="180" t="s">
        <v>1801</v>
      </c>
      <c r="B11" s="206"/>
      <c r="C11" s="208"/>
      <c r="D11" s="204"/>
      <c r="E11" s="145" t="str">
        <f t="shared" si="0"/>
        <v>否</v>
      </c>
    </row>
    <row r="12" ht="36" customHeight="1" spans="1:5">
      <c r="A12" s="180" t="s">
        <v>1802</v>
      </c>
      <c r="B12" s="203"/>
      <c r="C12" s="209"/>
      <c r="D12" s="204"/>
      <c r="E12" s="145" t="str">
        <f t="shared" si="0"/>
        <v>否</v>
      </c>
    </row>
    <row r="13" ht="36" customHeight="1" spans="1:5">
      <c r="A13" s="180" t="s">
        <v>1803</v>
      </c>
      <c r="B13" s="203"/>
      <c r="C13" s="199"/>
      <c r="D13" s="204"/>
      <c r="E13" s="145" t="str">
        <f t="shared" si="0"/>
        <v>否</v>
      </c>
    </row>
    <row r="14" ht="36" customHeight="1" spans="1:5">
      <c r="A14" s="180" t="s">
        <v>1799</v>
      </c>
      <c r="B14" s="203"/>
      <c r="C14" s="199"/>
      <c r="D14" s="204"/>
      <c r="E14" s="145" t="str">
        <f t="shared" si="0"/>
        <v>否</v>
      </c>
    </row>
    <row r="15" ht="36" customHeight="1" spans="1:5">
      <c r="A15" s="180" t="s">
        <v>1854</v>
      </c>
      <c r="B15" s="203"/>
      <c r="C15" s="208"/>
      <c r="D15" s="204"/>
      <c r="E15" s="145" t="str">
        <f t="shared" si="0"/>
        <v>否</v>
      </c>
    </row>
    <row r="16" ht="36" customHeight="1" spans="1:5">
      <c r="A16" s="180" t="s">
        <v>1805</v>
      </c>
      <c r="B16" s="203"/>
      <c r="C16" s="199"/>
      <c r="D16" s="204"/>
      <c r="E16" s="145" t="str">
        <f t="shared" si="0"/>
        <v>否</v>
      </c>
    </row>
    <row r="17" ht="36" customHeight="1" spans="1:5">
      <c r="A17" s="180" t="s">
        <v>1806</v>
      </c>
      <c r="B17" s="203"/>
      <c r="C17" s="199"/>
      <c r="D17" s="204"/>
      <c r="E17" s="145" t="str">
        <f t="shared" si="0"/>
        <v>否</v>
      </c>
    </row>
    <row r="18" ht="36" customHeight="1" spans="1:5">
      <c r="A18" s="180" t="s">
        <v>1807</v>
      </c>
      <c r="B18" s="203"/>
      <c r="C18" s="199"/>
      <c r="D18" s="204"/>
      <c r="E18" s="145" t="str">
        <f t="shared" si="0"/>
        <v>否</v>
      </c>
    </row>
    <row r="19" ht="36" customHeight="1" spans="1:5">
      <c r="A19" s="180" t="s">
        <v>1809</v>
      </c>
      <c r="B19" s="205"/>
      <c r="C19" s="201"/>
      <c r="D19" s="202" t="str">
        <f>IF(B19&gt;0,C19/B19-1,IF(B19&lt;0,-(C19/B19-1),""))</f>
        <v/>
      </c>
      <c r="E19" s="145" t="str">
        <f t="shared" si="0"/>
        <v>否</v>
      </c>
    </row>
    <row r="20" ht="36" customHeight="1" spans="1:5">
      <c r="A20" s="180" t="s">
        <v>1810</v>
      </c>
      <c r="B20" s="203">
        <v>1260</v>
      </c>
      <c r="C20" s="199"/>
      <c r="D20" s="186">
        <f>IF(B20&gt;0,C20/B20-1,IF(B20&lt;0,-(C20/B20-1),""))</f>
        <v>-1</v>
      </c>
      <c r="E20" s="145" t="str">
        <f t="shared" si="0"/>
        <v>是</v>
      </c>
    </row>
    <row r="21" ht="36" customHeight="1" spans="1:5">
      <c r="A21" s="161" t="s">
        <v>1855</v>
      </c>
      <c r="B21" s="210"/>
      <c r="C21" s="210"/>
      <c r="D21" s="200"/>
      <c r="E21" s="145" t="str">
        <f t="shared" si="0"/>
        <v>否</v>
      </c>
    </row>
    <row r="22" ht="36" customHeight="1" spans="1:5">
      <c r="A22" s="180" t="s">
        <v>1812</v>
      </c>
      <c r="B22" s="211"/>
      <c r="C22" s="211"/>
      <c r="D22" s="204"/>
      <c r="E22" s="145" t="str">
        <f t="shared" si="0"/>
        <v>否</v>
      </c>
    </row>
    <row r="23" ht="36" customHeight="1" spans="1:5">
      <c r="A23" s="180" t="s">
        <v>1813</v>
      </c>
      <c r="B23" s="211">
        <v>0</v>
      </c>
      <c r="C23" s="212"/>
      <c r="D23" s="204" t="str">
        <f>IF(B23&gt;0,C23/B23-1,IF(B23&lt;0,-(C23/B23-1),""))</f>
        <v/>
      </c>
      <c r="E23" s="145" t="str">
        <f t="shared" si="0"/>
        <v>否</v>
      </c>
    </row>
    <row r="24" ht="36" customHeight="1" spans="1:5">
      <c r="A24" s="161" t="s">
        <v>1856</v>
      </c>
      <c r="B24" s="174"/>
      <c r="C24" s="213">
        <f>SUM(C25:C27)</f>
        <v>0</v>
      </c>
      <c r="D24" s="202" t="str">
        <f>IF(B24&gt;0,C24/B24-1,IF(B24&lt;0,-(C24/B24-1),""))</f>
        <v/>
      </c>
      <c r="E24" s="145" t="str">
        <f t="shared" si="0"/>
        <v>否</v>
      </c>
    </row>
    <row r="25" ht="36" customHeight="1" spans="1:5">
      <c r="A25" s="180" t="s">
        <v>1857</v>
      </c>
      <c r="B25" s="176"/>
      <c r="C25" s="214"/>
      <c r="D25" s="202" t="str">
        <f t="shared" ref="D25:D35" si="1">IF(B25&gt;0,C25/B25-1,IF(B25&lt;0,-(C25/B25-1),""))</f>
        <v/>
      </c>
      <c r="E25" s="145" t="str">
        <f t="shared" si="0"/>
        <v>否</v>
      </c>
    </row>
    <row r="26" ht="36" customHeight="1" spans="1:5">
      <c r="A26" s="180" t="s">
        <v>1858</v>
      </c>
      <c r="B26" s="176"/>
      <c r="C26" s="214"/>
      <c r="D26" s="202" t="str">
        <f t="shared" si="1"/>
        <v/>
      </c>
      <c r="E26" s="145" t="str">
        <f t="shared" si="0"/>
        <v>否</v>
      </c>
    </row>
    <row r="27" ht="36" customHeight="1" spans="1:5">
      <c r="A27" s="180" t="s">
        <v>1859</v>
      </c>
      <c r="B27" s="100"/>
      <c r="C27" s="212">
        <f>SUM(C28:C29)</f>
        <v>0</v>
      </c>
      <c r="D27" s="202" t="str">
        <f t="shared" si="1"/>
        <v/>
      </c>
      <c r="E27" s="145" t="str">
        <f t="shared" si="0"/>
        <v>否</v>
      </c>
    </row>
    <row r="28" ht="36" customHeight="1" spans="1:5">
      <c r="A28" s="161" t="s">
        <v>1860</v>
      </c>
      <c r="B28" s="174"/>
      <c r="C28" s="174"/>
      <c r="D28" s="200"/>
      <c r="E28" s="145" t="str">
        <f t="shared" si="0"/>
        <v>否</v>
      </c>
    </row>
    <row r="29" ht="36" customHeight="1" spans="1:5">
      <c r="A29" s="180" t="s">
        <v>1822</v>
      </c>
      <c r="B29" s="100"/>
      <c r="C29" s="215"/>
      <c r="D29" s="207"/>
      <c r="E29" s="145" t="str">
        <f t="shared" si="0"/>
        <v>否</v>
      </c>
    </row>
    <row r="30" ht="36" customHeight="1" spans="1:5">
      <c r="A30" s="161" t="s">
        <v>1861</v>
      </c>
      <c r="B30" s="188">
        <v>35020</v>
      </c>
      <c r="C30" s="216">
        <v>6000</v>
      </c>
      <c r="D30" s="175">
        <f t="shared" si="1"/>
        <v>-0.829</v>
      </c>
      <c r="E30" s="145" t="str">
        <f t="shared" si="0"/>
        <v>是</v>
      </c>
    </row>
    <row r="31" ht="36" customHeight="1" spans="1:5">
      <c r="A31" s="217" t="s">
        <v>1862</v>
      </c>
      <c r="B31" s="99">
        <f>SUM(B4,B21,B24,B28,B30)</f>
        <v>36280</v>
      </c>
      <c r="C31" s="99">
        <f>SUM(C4,C21,C24,C28,C30)</f>
        <v>6000</v>
      </c>
      <c r="D31" s="175">
        <f t="shared" si="1"/>
        <v>-0.835</v>
      </c>
      <c r="E31" s="145" t="str">
        <f t="shared" si="0"/>
        <v>是</v>
      </c>
    </row>
    <row r="32" ht="36" customHeight="1" spans="1:5">
      <c r="A32" s="218" t="s">
        <v>61</v>
      </c>
      <c r="B32" s="174">
        <v>12</v>
      </c>
      <c r="C32" s="174">
        <v>12</v>
      </c>
      <c r="D32" s="175">
        <f t="shared" si="1"/>
        <v>0</v>
      </c>
      <c r="E32" s="145" t="str">
        <f t="shared" si="0"/>
        <v>是</v>
      </c>
    </row>
    <row r="33" ht="36" customHeight="1" spans="1:5">
      <c r="A33" s="218" t="s">
        <v>1826</v>
      </c>
      <c r="B33" s="219">
        <v>23</v>
      </c>
      <c r="C33" s="174">
        <v>12</v>
      </c>
      <c r="D33" s="175">
        <f t="shared" si="1"/>
        <v>-0.478</v>
      </c>
      <c r="E33" s="145" t="str">
        <f t="shared" si="0"/>
        <v>是</v>
      </c>
    </row>
    <row r="34" ht="36" customHeight="1" spans="1:5">
      <c r="A34" s="218" t="s">
        <v>1827</v>
      </c>
      <c r="B34" s="99"/>
      <c r="C34" s="220"/>
      <c r="D34" s="175" t="str">
        <f t="shared" si="1"/>
        <v/>
      </c>
      <c r="E34" s="145" t="str">
        <f t="shared" si="0"/>
        <v>否</v>
      </c>
    </row>
    <row r="35" ht="36" customHeight="1" spans="1:5">
      <c r="A35" s="182" t="s">
        <v>69</v>
      </c>
      <c r="B35" s="99">
        <f>SUM(B31:B34)</f>
        <v>36315</v>
      </c>
      <c r="C35" s="99">
        <f>SUM(C31:C34)</f>
        <v>6024</v>
      </c>
      <c r="D35" s="175">
        <f t="shared" si="1"/>
        <v>-0.834</v>
      </c>
      <c r="E35" s="145" t="str">
        <f t="shared" si="0"/>
        <v>是</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conditionalFormatting sqref="D5 D7 D31:D35 D28 D21: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34"/>
  <sheetViews>
    <sheetView showGridLines="0" showZeros="0" view="pageBreakPreview" zoomScaleNormal="100" workbookViewId="0">
      <selection activeCell="K2" sqref="K2"/>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68" t="s">
        <v>1863</v>
      </c>
      <c r="B1" s="168"/>
      <c r="C1" s="168"/>
      <c r="D1" s="168"/>
    </row>
    <row r="2" ht="20.1" customHeight="1" spans="1:4">
      <c r="A2" s="169"/>
      <c r="B2" s="169"/>
      <c r="C2" s="169"/>
      <c r="D2" s="170" t="s">
        <v>2</v>
      </c>
    </row>
    <row r="3" ht="45" customHeight="1" spans="1:5">
      <c r="A3" s="171" t="s">
        <v>1864</v>
      </c>
      <c r="B3" s="172" t="s">
        <v>5</v>
      </c>
      <c r="C3" s="172" t="s">
        <v>6</v>
      </c>
      <c r="D3" s="172" t="s">
        <v>7</v>
      </c>
      <c r="E3" s="173" t="s">
        <v>8</v>
      </c>
    </row>
    <row r="4" ht="36" customHeight="1" spans="1:5">
      <c r="A4" s="161" t="s">
        <v>1829</v>
      </c>
      <c r="B4" s="174"/>
      <c r="C4" s="174">
        <f>SUM(C5:C6)</f>
        <v>24</v>
      </c>
      <c r="D4" s="175" t="str">
        <f>IF(B4&gt;0,C4/B4-1,IF(B4&lt;0,-(C4/B4-1),""))</f>
        <v/>
      </c>
      <c r="E4" s="145" t="str">
        <f t="shared" ref="E4:E21" si="0">IF(A4&lt;&gt;"",IF(SUM(B4:C4)&lt;&gt;0,"是","否"),"是")</f>
        <v>是</v>
      </c>
    </row>
    <row r="5" ht="36" customHeight="1" spans="1:5">
      <c r="A5" s="163" t="s">
        <v>1865</v>
      </c>
      <c r="B5" s="176"/>
      <c r="C5" s="176"/>
      <c r="D5" s="177"/>
      <c r="E5" s="145" t="str">
        <f t="shared" si="0"/>
        <v>否</v>
      </c>
    </row>
    <row r="6" ht="36" customHeight="1" spans="1:5">
      <c r="A6" s="163" t="s">
        <v>1835</v>
      </c>
      <c r="B6" s="176"/>
      <c r="C6" s="176">
        <v>24</v>
      </c>
      <c r="D6" s="175" t="str">
        <f>IF(B6&gt;0,C6/B6-1,IF(B6&lt;0,-(C6/B6-1),""))</f>
        <v/>
      </c>
      <c r="E6" s="145" t="str">
        <f t="shared" si="0"/>
        <v>是</v>
      </c>
    </row>
    <row r="7" ht="36" customHeight="1" spans="1:5">
      <c r="A7" s="161" t="s">
        <v>1836</v>
      </c>
      <c r="B7" s="174"/>
      <c r="C7" s="174">
        <f>SUM(C8:C9)</f>
        <v>6000</v>
      </c>
      <c r="D7" s="175" t="str">
        <f>IF(B7&gt;0,C7/B7-1,IF(B7&lt;0,-(C7/B7-1),""))</f>
        <v/>
      </c>
      <c r="E7" s="145" t="str">
        <f t="shared" si="0"/>
        <v>是</v>
      </c>
    </row>
    <row r="8" ht="36" customHeight="1" spans="1:5">
      <c r="A8" s="163" t="s">
        <v>1837</v>
      </c>
      <c r="B8" s="176"/>
      <c r="C8" s="176"/>
      <c r="D8" s="177"/>
      <c r="E8" s="145" t="str">
        <f t="shared" si="0"/>
        <v>否</v>
      </c>
    </row>
    <row r="9" ht="36" customHeight="1" spans="1:5">
      <c r="A9" s="163" t="s">
        <v>1841</v>
      </c>
      <c r="B9" s="176"/>
      <c r="C9" s="176">
        <v>6000</v>
      </c>
      <c r="D9" s="175" t="str">
        <f>IF(B9&gt;0,C9/B9-1,IF(B9&lt;0,-(C9/B9-1),""))</f>
        <v/>
      </c>
      <c r="E9" s="145" t="str">
        <f t="shared" si="0"/>
        <v>是</v>
      </c>
    </row>
    <row r="10" ht="36" customHeight="1" spans="1:5">
      <c r="A10" s="161" t="s">
        <v>1842</v>
      </c>
      <c r="B10" s="174">
        <f>B11</f>
        <v>0</v>
      </c>
      <c r="C10" s="174">
        <f>C11</f>
        <v>0</v>
      </c>
      <c r="D10" s="178" t="str">
        <f>IF(B10&gt;0,C10/B10-1,IF(B10&lt;0,-(C10/B10-1),""))</f>
        <v/>
      </c>
      <c r="E10" s="145" t="str">
        <f t="shared" si="0"/>
        <v>否</v>
      </c>
    </row>
    <row r="11" ht="36" customHeight="1" spans="1:5">
      <c r="A11" s="163" t="s">
        <v>1843</v>
      </c>
      <c r="B11" s="176"/>
      <c r="C11" s="176"/>
      <c r="D11" s="179" t="str">
        <f t="shared" ref="D11:D21" si="1">IF(B11&gt;0,C11/B11-1,IF(B11&lt;0,-(C11/B11-1),""))</f>
        <v/>
      </c>
      <c r="E11" s="145" t="str">
        <f t="shared" si="0"/>
        <v>否</v>
      </c>
    </row>
    <row r="12" ht="36" customHeight="1" spans="1:5">
      <c r="A12" s="161" t="s">
        <v>1844</v>
      </c>
      <c r="B12" s="174"/>
      <c r="C12" s="174"/>
      <c r="D12" s="178" t="str">
        <f t="shared" si="1"/>
        <v/>
      </c>
      <c r="E12" s="145" t="str">
        <f t="shared" si="0"/>
        <v>否</v>
      </c>
    </row>
    <row r="13" ht="36" customHeight="1" spans="1:5">
      <c r="A13" s="180" t="s">
        <v>1866</v>
      </c>
      <c r="B13" s="176"/>
      <c r="C13" s="176"/>
      <c r="D13" s="179" t="str">
        <f t="shared" si="1"/>
        <v/>
      </c>
      <c r="E13" s="145" t="str">
        <f t="shared" si="0"/>
        <v>否</v>
      </c>
    </row>
    <row r="14" ht="36" customHeight="1" spans="1:5">
      <c r="A14" s="161" t="s">
        <v>1846</v>
      </c>
      <c r="B14" s="174"/>
      <c r="C14" s="174"/>
      <c r="D14" s="181"/>
      <c r="E14" s="145" t="str">
        <f t="shared" si="0"/>
        <v>否</v>
      </c>
    </row>
    <row r="15" ht="36" customHeight="1" spans="1:5">
      <c r="A15" s="163" t="s">
        <v>1847</v>
      </c>
      <c r="B15" s="176"/>
      <c r="C15" s="176"/>
      <c r="D15" s="177"/>
      <c r="E15" s="145" t="str">
        <f t="shared" si="0"/>
        <v>否</v>
      </c>
    </row>
    <row r="16" ht="36" customHeight="1" spans="1:5">
      <c r="A16" s="182" t="s">
        <v>1867</v>
      </c>
      <c r="B16" s="174">
        <f>SUM(B4,B7,B10,B12,B14)</f>
        <v>0</v>
      </c>
      <c r="C16" s="174">
        <f>SUM(C4,C7,C10,C12,C14)</f>
        <v>6024</v>
      </c>
      <c r="D16" s="175" t="str">
        <f t="shared" si="1"/>
        <v/>
      </c>
      <c r="E16" s="145" t="str">
        <f t="shared" si="0"/>
        <v>是</v>
      </c>
    </row>
    <row r="17" ht="36" customHeight="1" spans="1:5">
      <c r="A17" s="183" t="s">
        <v>121</v>
      </c>
      <c r="B17" s="174">
        <f>SUM(B18:B19)</f>
        <v>36303</v>
      </c>
      <c r="C17" s="174">
        <f>SUM(C18:C19)</f>
        <v>0</v>
      </c>
      <c r="D17" s="175">
        <f t="shared" si="1"/>
        <v>-1</v>
      </c>
      <c r="E17" s="145" t="str">
        <f t="shared" si="0"/>
        <v>是</v>
      </c>
    </row>
    <row r="18" ht="36" customHeight="1" spans="1:5">
      <c r="A18" s="184" t="s">
        <v>1849</v>
      </c>
      <c r="B18" s="185"/>
      <c r="C18" s="176"/>
      <c r="D18" s="175" t="str">
        <f t="shared" si="1"/>
        <v/>
      </c>
      <c r="E18" s="145" t="str">
        <f t="shared" si="0"/>
        <v>否</v>
      </c>
    </row>
    <row r="19" ht="36" customHeight="1" spans="1:5">
      <c r="A19" s="184" t="s">
        <v>1850</v>
      </c>
      <c r="B19" s="185">
        <v>36303</v>
      </c>
      <c r="C19" s="185"/>
      <c r="D19" s="186">
        <f t="shared" si="1"/>
        <v>-1</v>
      </c>
      <c r="E19" s="145" t="str">
        <f t="shared" si="0"/>
        <v>是</v>
      </c>
    </row>
    <row r="20" ht="36" customHeight="1" spans="1:5">
      <c r="A20" s="187" t="s">
        <v>1851</v>
      </c>
      <c r="B20" s="188">
        <v>12</v>
      </c>
      <c r="C20" s="174"/>
      <c r="D20" s="175">
        <f t="shared" si="1"/>
        <v>-1</v>
      </c>
      <c r="E20" s="145" t="str">
        <f t="shared" si="0"/>
        <v>是</v>
      </c>
    </row>
    <row r="21" ht="36" customHeight="1" spans="1:5">
      <c r="A21" s="182" t="s">
        <v>129</v>
      </c>
      <c r="B21" s="174">
        <f>SUM(B16:B17,B20)</f>
        <v>36315</v>
      </c>
      <c r="C21" s="174">
        <f>SUM(C16:C17,C20)</f>
        <v>6024</v>
      </c>
      <c r="D21" s="175">
        <f t="shared" si="1"/>
        <v>-0.834</v>
      </c>
      <c r="E21" s="145" t="str">
        <f t="shared" si="0"/>
        <v>是</v>
      </c>
    </row>
    <row r="22" spans="2:2">
      <c r="B22" s="189"/>
    </row>
    <row r="23" spans="2:3">
      <c r="B23" s="190"/>
      <c r="C23" s="190"/>
    </row>
    <row r="24" spans="2:2">
      <c r="B24" s="189"/>
    </row>
    <row r="25" spans="2:3">
      <c r="B25" s="190"/>
      <c r="C25" s="190"/>
    </row>
    <row r="26" spans="2:2">
      <c r="B26" s="189"/>
    </row>
    <row r="27" spans="2:2">
      <c r="B27" s="189"/>
    </row>
    <row r="28" spans="2:3">
      <c r="B28" s="190"/>
      <c r="C28" s="190"/>
    </row>
    <row r="29" spans="2:2">
      <c r="B29" s="189"/>
    </row>
    <row r="30" spans="2:2">
      <c r="B30" s="189"/>
    </row>
    <row r="31" spans="2:2">
      <c r="B31" s="189"/>
    </row>
    <row r="32" spans="2:2">
      <c r="B32" s="189"/>
    </row>
    <row r="33" spans="2:3">
      <c r="B33" s="190"/>
      <c r="C33" s="190"/>
    </row>
    <row r="34" spans="2:2">
      <c r="B34" s="189"/>
    </row>
  </sheetData>
  <autoFilter xmlns:etc="http://www.wps.cn/officeDocument/2017/etCustomData" ref="A3:E21" etc:filterBottomFollowUsedRange="0">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0"/>
  <sheetViews>
    <sheetView view="pageBreakPreview" zoomScaleNormal="100" workbookViewId="0">
      <selection activeCell="K2" sqref="K2"/>
    </sheetView>
  </sheetViews>
  <sheetFormatPr defaultColWidth="9" defaultRowHeight="14.25" outlineLevelCol="1"/>
  <cols>
    <col min="1" max="1" width="36.25" style="152" customWidth="1"/>
    <col min="2" max="2" width="45.5" style="154" customWidth="1"/>
    <col min="3" max="3" width="12.6333333333333" style="152"/>
    <col min="4" max="16374" width="9" style="152"/>
    <col min="16375" max="16376" width="35.6333333333333" style="152"/>
    <col min="16377" max="16377" width="9" style="152"/>
    <col min="16378" max="16384" width="9" style="155"/>
  </cols>
  <sheetData>
    <row r="1" s="152" customFormat="1" ht="45" customHeight="1" spans="1:2">
      <c r="A1" s="156" t="s">
        <v>1868</v>
      </c>
      <c r="B1" s="157"/>
    </row>
    <row r="2" s="152" customFormat="1" ht="20.1" customHeight="1" spans="1:2">
      <c r="A2" s="158"/>
      <c r="B2" s="159" t="s">
        <v>2</v>
      </c>
    </row>
    <row r="3" s="153" customFormat="1" ht="45" customHeight="1" spans="1:2">
      <c r="A3" s="160" t="s">
        <v>1869</v>
      </c>
      <c r="B3" s="160" t="s">
        <v>1870</v>
      </c>
    </row>
    <row r="4" s="152" customFormat="1" ht="36" customHeight="1" spans="1:2">
      <c r="A4" s="164" t="s">
        <v>1227</v>
      </c>
      <c r="B4" s="162"/>
    </row>
    <row r="5" s="152" customFormat="1" ht="36" customHeight="1" spans="1:2">
      <c r="A5" s="164" t="s">
        <v>1229</v>
      </c>
      <c r="B5" s="162"/>
    </row>
    <row r="6" s="152" customFormat="1" ht="36" customHeight="1" spans="1:2">
      <c r="A6" s="164" t="s">
        <v>1230</v>
      </c>
      <c r="B6" s="162"/>
    </row>
    <row r="7" s="152" customFormat="1" ht="36" customHeight="1" spans="1:2">
      <c r="A7" s="164" t="s">
        <v>1231</v>
      </c>
      <c r="B7" s="162"/>
    </row>
    <row r="8" s="152" customFormat="1" ht="36" customHeight="1" spans="1:2">
      <c r="A8" s="164" t="s">
        <v>1232</v>
      </c>
      <c r="B8" s="162"/>
    </row>
    <row r="9" s="152" customFormat="1" ht="36" customHeight="1" spans="1:2">
      <c r="A9" s="166" t="s">
        <v>1871</v>
      </c>
      <c r="B9" s="167">
        <f>SUM(B4:B8)</f>
        <v>0</v>
      </c>
    </row>
    <row r="10" s="152" customFormat="1" ht="24" customHeight="1" spans="1:2">
      <c r="A10" s="152" t="s">
        <v>1872</v>
      </c>
      <c r="B10" s="154"/>
    </row>
  </sheetData>
  <mergeCells count="1">
    <mergeCell ref="A1:B1"/>
  </mergeCells>
  <conditionalFormatting sqref="B3:G3">
    <cfRule type="cellIs" dxfId="0" priority="3"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5" stopIfTrue="1" operator="lessThanOrEqual">
      <formula>-1</formula>
    </cfRule>
    <cfRule type="cellIs" dxfId="0" priority="4" stopIfTrue="1" operator="greaterThanOrEqual">
      <formula>10</formula>
    </cfRule>
  </conditionalFormatting>
  <conditionalFormatting sqref="C4:G6">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85" zoomScaleNormal="100" topLeftCell="A10" workbookViewId="0">
      <selection activeCell="K2" sqref="K2"/>
    </sheetView>
  </sheetViews>
  <sheetFormatPr defaultColWidth="9" defaultRowHeight="14.25"/>
  <cols>
    <col min="1" max="1" width="46.6333333333333" style="152" customWidth="1"/>
    <col min="2" max="2" width="38" style="154" customWidth="1"/>
    <col min="3" max="16371" width="9" style="152"/>
    <col min="16372" max="16373" width="35.6333333333333" style="152"/>
    <col min="16374" max="16374" width="9" style="152"/>
    <col min="16375" max="16384" width="9" style="155"/>
  </cols>
  <sheetData>
    <row r="1" s="152" customFormat="1" ht="45" customHeight="1" spans="1:2">
      <c r="A1" s="156" t="s">
        <v>1873</v>
      </c>
      <c r="B1" s="157"/>
    </row>
    <row r="2" s="152" customFormat="1" ht="20.1" customHeight="1" spans="1:2">
      <c r="A2" s="158"/>
      <c r="B2" s="159" t="s">
        <v>2</v>
      </c>
    </row>
    <row r="3" s="153" customFormat="1" ht="45" customHeight="1" spans="1:2">
      <c r="A3" s="160" t="s">
        <v>1874</v>
      </c>
      <c r="B3" s="160" t="s">
        <v>1870</v>
      </c>
    </row>
    <row r="4" s="152" customFormat="1" ht="36" customHeight="1" spans="1:2">
      <c r="A4" s="161"/>
      <c r="B4" s="162"/>
    </row>
    <row r="5" s="152" customFormat="1" ht="36" customHeight="1" spans="1:2">
      <c r="A5" s="161"/>
      <c r="B5" s="162"/>
    </row>
    <row r="6" s="152" customFormat="1" ht="36" customHeight="1" spans="1:2">
      <c r="A6" s="161"/>
      <c r="B6" s="162"/>
    </row>
    <row r="7" s="152" customFormat="1" ht="36" customHeight="1" spans="1:2">
      <c r="A7" s="161"/>
      <c r="B7" s="162"/>
    </row>
    <row r="8" s="152" customFormat="1" ht="36" customHeight="1" spans="1:2">
      <c r="A8" s="161"/>
      <c r="B8" s="162"/>
    </row>
    <row r="9" s="152" customFormat="1" ht="36" customHeight="1" spans="1:2">
      <c r="A9" s="161"/>
      <c r="B9" s="162"/>
    </row>
    <row r="10" s="152" customFormat="1" ht="36" customHeight="1" spans="1:2">
      <c r="A10" s="163"/>
      <c r="B10" s="162"/>
    </row>
    <row r="11" s="152" customFormat="1" ht="36" customHeight="1" spans="1:2">
      <c r="A11" s="164"/>
      <c r="B11" s="162"/>
    </row>
    <row r="12" s="152" customFormat="1" ht="36" customHeight="1" spans="1:2">
      <c r="A12" s="165"/>
      <c r="B12" s="162"/>
    </row>
    <row r="13" s="152" customFormat="1" ht="36" customHeight="1" spans="1:2">
      <c r="A13" s="165"/>
      <c r="B13" s="162"/>
    </row>
    <row r="14" s="152" customFormat="1" ht="36" customHeight="1" spans="1:2">
      <c r="A14" s="165"/>
      <c r="B14" s="162"/>
    </row>
    <row r="15" s="152" customFormat="1" ht="36" customHeight="1" spans="1:2">
      <c r="A15" s="165"/>
      <c r="B15" s="162"/>
    </row>
    <row r="16" s="152" customFormat="1" ht="36" customHeight="1" spans="1:2">
      <c r="A16" s="165"/>
      <c r="B16" s="162"/>
    </row>
    <row r="17" s="152" customFormat="1" ht="36" customHeight="1" spans="1:2">
      <c r="A17" s="165"/>
      <c r="B17" s="162"/>
    </row>
    <row r="18" s="152" customFormat="1" ht="36" customHeight="1" spans="1:2">
      <c r="A18" s="165"/>
      <c r="B18" s="162"/>
    </row>
    <row r="19" s="152" customFormat="1" ht="31" customHeight="1" spans="1:2">
      <c r="A19" s="166" t="s">
        <v>1871</v>
      </c>
      <c r="B19" s="167"/>
    </row>
    <row r="20" s="152" customFormat="1" ht="21" customHeight="1" spans="1:16377">
      <c r="A20" s="152" t="s">
        <v>1872</v>
      </c>
      <c r="B20" s="154"/>
      <c r="XEU20" s="155"/>
      <c r="XEV20" s="155"/>
      <c r="XEW20" s="155"/>
    </row>
    <row r="21" s="152" customFormat="1" spans="2:16377">
      <c r="B21" s="154"/>
      <c r="XEU21" s="155"/>
      <c r="XEV21" s="155"/>
      <c r="XEW21" s="15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E42"/>
  <sheetViews>
    <sheetView showGridLines="0" showZeros="0" view="pageBreakPreview" zoomScale="85" zoomScaleNormal="115" topLeftCell="A13" workbookViewId="0">
      <selection activeCell="K2" sqref="K2"/>
    </sheetView>
  </sheetViews>
  <sheetFormatPr defaultColWidth="9" defaultRowHeight="14.25" outlineLevelCol="4"/>
  <cols>
    <col min="1" max="1" width="52.4416666666667" style="124" customWidth="1"/>
    <col min="2" max="4" width="20.6333333333333" style="124" customWidth="1"/>
    <col min="5" max="5" width="5.38333333333333" style="124" hidden="1" customWidth="1"/>
    <col min="6" max="16384" width="9" style="124"/>
  </cols>
  <sheetData>
    <row r="1" ht="45" customHeight="1" spans="1:4">
      <c r="A1" s="125" t="s">
        <v>1875</v>
      </c>
      <c r="B1" s="125"/>
      <c r="C1" s="125"/>
      <c r="D1" s="125"/>
    </row>
    <row r="2" s="136" customFormat="1" ht="20.1" customHeight="1" spans="1:4">
      <c r="A2" s="137"/>
      <c r="B2" s="138"/>
      <c r="C2" s="139"/>
      <c r="D2" s="140" t="s">
        <v>2</v>
      </c>
    </row>
    <row r="3" ht="45" customHeight="1" spans="1:5">
      <c r="A3" s="141" t="s">
        <v>1876</v>
      </c>
      <c r="B3" s="88" t="s">
        <v>5</v>
      </c>
      <c r="C3" s="88" t="s">
        <v>6</v>
      </c>
      <c r="D3" s="88" t="s">
        <v>7</v>
      </c>
      <c r="E3" s="136" t="s">
        <v>8</v>
      </c>
    </row>
    <row r="4" ht="36" customHeight="1" spans="1:5">
      <c r="A4" s="142" t="s">
        <v>1877</v>
      </c>
      <c r="B4" s="143">
        <v>12282</v>
      </c>
      <c r="C4" s="144">
        <v>13532</v>
      </c>
      <c r="D4" s="93">
        <f>(C4-B4)/B4</f>
        <v>0.102</v>
      </c>
      <c r="E4" s="145" t="str">
        <f t="shared" ref="E4:E38" si="0">IF(A4&lt;&gt;"",IF(SUM(B4:C4)&lt;&gt;0,"是","否"),"是")</f>
        <v>是</v>
      </c>
    </row>
    <row r="5" ht="36" customHeight="1" spans="1:5">
      <c r="A5" s="146" t="s">
        <v>1878</v>
      </c>
      <c r="B5" s="147">
        <v>12116</v>
      </c>
      <c r="C5" s="147">
        <v>13355</v>
      </c>
      <c r="D5" s="97">
        <f t="shared" ref="D5:D13" si="1">(C5-B5)/B5</f>
        <v>0.102</v>
      </c>
      <c r="E5" s="145" t="str">
        <f t="shared" si="0"/>
        <v>是</v>
      </c>
    </row>
    <row r="6" ht="36" customHeight="1" spans="1:5">
      <c r="A6" s="146" t="s">
        <v>1879</v>
      </c>
      <c r="B6" s="147">
        <v>35</v>
      </c>
      <c r="C6" s="148">
        <v>35</v>
      </c>
      <c r="D6" s="93">
        <f t="shared" si="1"/>
        <v>0</v>
      </c>
      <c r="E6" s="145" t="str">
        <f t="shared" si="0"/>
        <v>是</v>
      </c>
    </row>
    <row r="7" s="123" customFormat="1" ht="36" customHeight="1" spans="1:5">
      <c r="A7" s="146" t="s">
        <v>1880</v>
      </c>
      <c r="B7" s="147"/>
      <c r="C7" s="148"/>
      <c r="D7" s="93"/>
      <c r="E7" s="145" t="str">
        <f t="shared" si="0"/>
        <v>否</v>
      </c>
    </row>
    <row r="8" ht="36" customHeight="1" spans="1:5">
      <c r="A8" s="142" t="s">
        <v>1881</v>
      </c>
      <c r="B8" s="143">
        <v>17196</v>
      </c>
      <c r="C8" s="143">
        <v>18541</v>
      </c>
      <c r="D8" s="93">
        <f t="shared" si="1"/>
        <v>0.078</v>
      </c>
      <c r="E8" s="145" t="str">
        <f t="shared" si="0"/>
        <v>是</v>
      </c>
    </row>
    <row r="9" ht="36" customHeight="1" spans="1:5">
      <c r="A9" s="146" t="s">
        <v>1878</v>
      </c>
      <c r="B9" s="147">
        <v>13255</v>
      </c>
      <c r="C9" s="148">
        <v>13293</v>
      </c>
      <c r="D9" s="97">
        <f t="shared" si="1"/>
        <v>0.003</v>
      </c>
      <c r="E9" s="145" t="str">
        <f t="shared" si="0"/>
        <v>是</v>
      </c>
    </row>
    <row r="10" ht="36" customHeight="1" spans="1:5">
      <c r="A10" s="146" t="s">
        <v>1879</v>
      </c>
      <c r="B10" s="147">
        <v>5</v>
      </c>
      <c r="C10" s="148">
        <v>6</v>
      </c>
      <c r="D10" s="97">
        <f t="shared" si="1"/>
        <v>0.2</v>
      </c>
      <c r="E10" s="145" t="str">
        <f t="shared" si="0"/>
        <v>是</v>
      </c>
    </row>
    <row r="11" ht="36" customHeight="1" spans="1:5">
      <c r="A11" s="146" t="s">
        <v>1880</v>
      </c>
      <c r="B11" s="147">
        <v>3774</v>
      </c>
      <c r="C11" s="148">
        <v>5142</v>
      </c>
      <c r="D11" s="97">
        <f t="shared" si="1"/>
        <v>0.362</v>
      </c>
      <c r="E11" s="145" t="str">
        <f t="shared" si="0"/>
        <v>是</v>
      </c>
    </row>
    <row r="12" ht="36" customHeight="1" spans="1:5">
      <c r="A12" s="142" t="s">
        <v>1882</v>
      </c>
      <c r="B12" s="143">
        <v>821</v>
      </c>
      <c r="C12" s="144">
        <v>896</v>
      </c>
      <c r="D12" s="93">
        <f t="shared" si="1"/>
        <v>0.091</v>
      </c>
      <c r="E12" s="145" t="str">
        <f t="shared" si="0"/>
        <v>是</v>
      </c>
    </row>
    <row r="13" ht="36" customHeight="1" spans="1:5">
      <c r="A13" s="146" t="s">
        <v>1878</v>
      </c>
      <c r="B13" s="147">
        <v>818</v>
      </c>
      <c r="C13" s="148">
        <v>891</v>
      </c>
      <c r="D13" s="97">
        <f t="shared" si="1"/>
        <v>0.089</v>
      </c>
      <c r="E13" s="145" t="str">
        <f t="shared" si="0"/>
        <v>是</v>
      </c>
    </row>
    <row r="14" ht="36" customHeight="1" spans="1:5">
      <c r="A14" s="146" t="s">
        <v>1879</v>
      </c>
      <c r="B14" s="147">
        <v>2</v>
      </c>
      <c r="C14" s="148">
        <v>1</v>
      </c>
      <c r="D14" s="97">
        <f t="shared" ref="D14:D38" si="2">(C14-B14)/B14</f>
        <v>-0.5</v>
      </c>
      <c r="E14" s="145" t="str">
        <f t="shared" si="0"/>
        <v>是</v>
      </c>
    </row>
    <row r="15" ht="36" customHeight="1" spans="1:5">
      <c r="A15" s="146" t="s">
        <v>1880</v>
      </c>
      <c r="B15" s="147">
        <v>0</v>
      </c>
      <c r="C15" s="148"/>
      <c r="D15" s="93"/>
      <c r="E15" s="145" t="str">
        <f t="shared" si="0"/>
        <v>否</v>
      </c>
    </row>
    <row r="16" ht="36" customHeight="1" spans="1:5">
      <c r="A16" s="142" t="s">
        <v>1883</v>
      </c>
      <c r="B16" s="143">
        <v>10826</v>
      </c>
      <c r="C16" s="144">
        <v>11881</v>
      </c>
      <c r="D16" s="93">
        <f t="shared" si="2"/>
        <v>0.097</v>
      </c>
      <c r="E16" s="145" t="str">
        <f t="shared" si="0"/>
        <v>是</v>
      </c>
    </row>
    <row r="17" ht="36" customHeight="1" spans="1:5">
      <c r="A17" s="146" t="s">
        <v>1878</v>
      </c>
      <c r="B17" s="147">
        <v>10758</v>
      </c>
      <c r="C17" s="119">
        <v>11757</v>
      </c>
      <c r="D17" s="97">
        <f t="shared" si="2"/>
        <v>0.093</v>
      </c>
      <c r="E17" s="145" t="str">
        <f t="shared" si="0"/>
        <v>是</v>
      </c>
    </row>
    <row r="18" ht="36" customHeight="1" spans="1:5">
      <c r="A18" s="146" t="s">
        <v>1879</v>
      </c>
      <c r="B18" s="147">
        <v>47</v>
      </c>
      <c r="C18" s="119">
        <v>41</v>
      </c>
      <c r="D18" s="97">
        <f t="shared" si="2"/>
        <v>-0.128</v>
      </c>
      <c r="E18" s="145" t="str">
        <f t="shared" si="0"/>
        <v>是</v>
      </c>
    </row>
    <row r="19" ht="36" customHeight="1" spans="1:5">
      <c r="A19" s="146" t="s">
        <v>1880</v>
      </c>
      <c r="B19" s="147"/>
      <c r="C19" s="119">
        <v>55</v>
      </c>
      <c r="D19" s="93"/>
      <c r="E19" s="145" t="str">
        <f t="shared" si="0"/>
        <v>是</v>
      </c>
    </row>
    <row r="20" ht="36" customHeight="1" spans="1:5">
      <c r="A20" s="142" t="s">
        <v>1884</v>
      </c>
      <c r="B20" s="143">
        <v>556</v>
      </c>
      <c r="C20" s="144">
        <v>584</v>
      </c>
      <c r="D20" s="93">
        <f t="shared" si="2"/>
        <v>0.05</v>
      </c>
      <c r="E20" s="145" t="str">
        <f t="shared" si="0"/>
        <v>是</v>
      </c>
    </row>
    <row r="21" ht="36" customHeight="1" spans="1:5">
      <c r="A21" s="146" t="s">
        <v>1878</v>
      </c>
      <c r="B21" s="147">
        <v>554</v>
      </c>
      <c r="C21" s="148">
        <v>583</v>
      </c>
      <c r="D21" s="97">
        <f t="shared" si="2"/>
        <v>0.052</v>
      </c>
      <c r="E21" s="145" t="str">
        <f t="shared" si="0"/>
        <v>是</v>
      </c>
    </row>
    <row r="22" ht="36" customHeight="1" spans="1:5">
      <c r="A22" s="146" t="s">
        <v>1879</v>
      </c>
      <c r="B22" s="147">
        <v>2</v>
      </c>
      <c r="C22" s="147">
        <v>1</v>
      </c>
      <c r="D22" s="97">
        <f t="shared" si="2"/>
        <v>-0.5</v>
      </c>
      <c r="E22" s="145" t="str">
        <f t="shared" si="0"/>
        <v>是</v>
      </c>
    </row>
    <row r="23" ht="36" customHeight="1" spans="1:5">
      <c r="A23" s="146" t="s">
        <v>1880</v>
      </c>
      <c r="B23" s="147"/>
      <c r="C23" s="148"/>
      <c r="D23" s="93"/>
      <c r="E23" s="145" t="str">
        <f t="shared" si="0"/>
        <v>否</v>
      </c>
    </row>
    <row r="24" ht="36" customHeight="1" spans="1:5">
      <c r="A24" s="142" t="s">
        <v>1885</v>
      </c>
      <c r="B24" s="149">
        <v>4821</v>
      </c>
      <c r="C24" s="144">
        <v>4340</v>
      </c>
      <c r="D24" s="93">
        <f t="shared" si="2"/>
        <v>-0.1</v>
      </c>
      <c r="E24" s="145" t="str">
        <f t="shared" si="0"/>
        <v>是</v>
      </c>
    </row>
    <row r="25" ht="36" customHeight="1" spans="1:5">
      <c r="A25" s="146" t="s">
        <v>1878</v>
      </c>
      <c r="B25" s="147">
        <v>2966</v>
      </c>
      <c r="C25" s="150">
        <v>3460</v>
      </c>
      <c r="D25" s="97">
        <f t="shared" si="2"/>
        <v>0.167</v>
      </c>
      <c r="E25" s="145" t="str">
        <f t="shared" si="0"/>
        <v>是</v>
      </c>
    </row>
    <row r="26" ht="36" customHeight="1" spans="1:5">
      <c r="A26" s="146" t="s">
        <v>1879</v>
      </c>
      <c r="B26" s="147">
        <v>237</v>
      </c>
      <c r="C26" s="147">
        <v>180</v>
      </c>
      <c r="D26" s="97">
        <f t="shared" si="2"/>
        <v>-0.241</v>
      </c>
      <c r="E26" s="145" t="str">
        <f t="shared" si="0"/>
        <v>是</v>
      </c>
    </row>
    <row r="27" ht="36" customHeight="1" spans="1:5">
      <c r="A27" s="146" t="s">
        <v>1880</v>
      </c>
      <c r="B27" s="147">
        <v>937</v>
      </c>
      <c r="C27" s="147">
        <v>288</v>
      </c>
      <c r="D27" s="97">
        <f t="shared" si="2"/>
        <v>-0.693</v>
      </c>
      <c r="E27" s="145" t="str">
        <f t="shared" si="0"/>
        <v>是</v>
      </c>
    </row>
    <row r="28" ht="36" customHeight="1" spans="1:5">
      <c r="A28" s="142" t="s">
        <v>1886</v>
      </c>
      <c r="B28" s="143">
        <v>7393</v>
      </c>
      <c r="C28" s="144">
        <v>7574</v>
      </c>
      <c r="D28" s="93">
        <f t="shared" si="2"/>
        <v>0.024</v>
      </c>
      <c r="E28" s="145" t="str">
        <f t="shared" si="0"/>
        <v>是</v>
      </c>
    </row>
    <row r="29" ht="36" customHeight="1" spans="1:5">
      <c r="A29" s="146" t="s">
        <v>1878</v>
      </c>
      <c r="B29" s="147">
        <v>6690</v>
      </c>
      <c r="C29" s="150">
        <v>7161</v>
      </c>
      <c r="D29" s="97">
        <f t="shared" si="2"/>
        <v>0.07</v>
      </c>
      <c r="E29" s="145" t="str">
        <f t="shared" si="0"/>
        <v>是</v>
      </c>
    </row>
    <row r="30" ht="36" customHeight="1" spans="1:5">
      <c r="A30" s="146" t="s">
        <v>1879</v>
      </c>
      <c r="B30" s="147">
        <v>12</v>
      </c>
      <c r="C30" s="150">
        <v>16</v>
      </c>
      <c r="D30" s="97">
        <f t="shared" si="2"/>
        <v>0.333</v>
      </c>
      <c r="E30" s="145" t="str">
        <f t="shared" si="0"/>
        <v>是</v>
      </c>
    </row>
    <row r="31" ht="36" customHeight="1" spans="1:5">
      <c r="A31" s="146" t="s">
        <v>1880</v>
      </c>
      <c r="B31" s="147">
        <v>540</v>
      </c>
      <c r="C31" s="150">
        <v>297</v>
      </c>
      <c r="D31" s="97">
        <f t="shared" si="2"/>
        <v>-0.45</v>
      </c>
      <c r="E31" s="145" t="str">
        <f t="shared" si="0"/>
        <v>是</v>
      </c>
    </row>
    <row r="32" ht="36" customHeight="1" spans="1:5">
      <c r="A32" s="105" t="s">
        <v>1887</v>
      </c>
      <c r="B32" s="149">
        <f>SUM(B4,B8,B12,B16,B20,B24,B28)</f>
        <v>53895</v>
      </c>
      <c r="C32" s="149">
        <f>SUM(C4,C8,C12,C16,C20,C24,C28)</f>
        <v>57348</v>
      </c>
      <c r="D32" s="93">
        <f t="shared" si="2"/>
        <v>0.064</v>
      </c>
      <c r="E32" s="145" t="str">
        <f t="shared" si="0"/>
        <v>是</v>
      </c>
    </row>
    <row r="33" ht="36" customHeight="1" spans="1:5">
      <c r="A33" s="146" t="s">
        <v>1888</v>
      </c>
      <c r="B33" s="147">
        <v>47157</v>
      </c>
      <c r="C33" s="147">
        <v>50500</v>
      </c>
      <c r="D33" s="97">
        <f t="shared" si="2"/>
        <v>0.071</v>
      </c>
      <c r="E33" s="145" t="str">
        <f t="shared" si="0"/>
        <v>是</v>
      </c>
    </row>
    <row r="34" ht="36" customHeight="1" spans="1:5">
      <c r="A34" s="146" t="s">
        <v>1889</v>
      </c>
      <c r="B34" s="147">
        <v>340</v>
      </c>
      <c r="C34" s="147">
        <v>280</v>
      </c>
      <c r="D34" s="97">
        <f t="shared" si="2"/>
        <v>-0.176</v>
      </c>
      <c r="E34" s="145" t="str">
        <f t="shared" si="0"/>
        <v>是</v>
      </c>
    </row>
    <row r="35" ht="36" customHeight="1" spans="1:5">
      <c r="A35" s="146" t="s">
        <v>1890</v>
      </c>
      <c r="B35" s="147">
        <v>5251</v>
      </c>
      <c r="C35" s="147">
        <v>5782</v>
      </c>
      <c r="D35" s="97">
        <f t="shared" si="2"/>
        <v>0.101</v>
      </c>
      <c r="E35" s="145" t="str">
        <f t="shared" si="0"/>
        <v>是</v>
      </c>
    </row>
    <row r="36" ht="36" customHeight="1" spans="1:5">
      <c r="A36" s="106" t="s">
        <v>1891</v>
      </c>
      <c r="B36" s="143">
        <v>30605</v>
      </c>
      <c r="C36" s="143">
        <v>33367</v>
      </c>
      <c r="D36" s="93">
        <f t="shared" si="2"/>
        <v>0.09</v>
      </c>
      <c r="E36" s="145" t="str">
        <f t="shared" si="0"/>
        <v>是</v>
      </c>
    </row>
    <row r="37" ht="36" customHeight="1" spans="1:5">
      <c r="A37" s="151" t="s">
        <v>1892</v>
      </c>
      <c r="B37" s="143"/>
      <c r="C37" s="144"/>
      <c r="D37" s="93"/>
      <c r="E37" s="145" t="str">
        <f t="shared" si="0"/>
        <v>否</v>
      </c>
    </row>
    <row r="38" ht="36" customHeight="1" spans="1:5">
      <c r="A38" s="105" t="s">
        <v>1893</v>
      </c>
      <c r="B38" s="143">
        <f>SUM(B32,B36,B37)</f>
        <v>84500</v>
      </c>
      <c r="C38" s="143">
        <f>SUM(C32,C36,C37)</f>
        <v>90715</v>
      </c>
      <c r="D38" s="93">
        <f t="shared" si="2"/>
        <v>0.074</v>
      </c>
      <c r="E38" s="145" t="str">
        <f t="shared" si="0"/>
        <v>是</v>
      </c>
    </row>
    <row r="39" spans="2:3">
      <c r="B39" s="135"/>
      <c r="C39" s="135"/>
    </row>
    <row r="40" spans="2:3">
      <c r="B40" s="135"/>
      <c r="C40" s="135"/>
    </row>
    <row r="41" spans="2:3">
      <c r="B41" s="135"/>
      <c r="C41" s="135"/>
    </row>
    <row r="42" spans="2:3">
      <c r="B42" s="135"/>
      <c r="C42" s="135"/>
    </row>
  </sheetData>
  <autoFilter xmlns:etc="http://www.wps.cn/officeDocument/2017/etCustomData" ref="A3:E38" etc:filterBottomFollowUsedRange="0">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38 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26"/>
  <sheetViews>
    <sheetView showGridLines="0" showZeros="0" view="pageBreakPreview" zoomScale="85" zoomScaleNormal="100" workbookViewId="0">
      <pane ySplit="3" topLeftCell="A4" activePane="bottomLeft" state="frozen"/>
      <selection/>
      <selection pane="bottomLeft" activeCell="K2" sqref="K2"/>
    </sheetView>
  </sheetViews>
  <sheetFormatPr defaultColWidth="9" defaultRowHeight="14.25" outlineLevelCol="4"/>
  <cols>
    <col min="1" max="1" width="45.6333333333333" style="124" customWidth="1"/>
    <col min="2" max="4" width="20.6333333333333" style="124" customWidth="1"/>
    <col min="5" max="5" width="12.75" style="124" hidden="1" customWidth="1"/>
    <col min="6" max="16384" width="9" style="124"/>
  </cols>
  <sheetData>
    <row r="1" ht="45" customHeight="1" spans="1:4">
      <c r="A1" s="125" t="s">
        <v>1894</v>
      </c>
      <c r="B1" s="125"/>
      <c r="C1" s="125"/>
      <c r="D1" s="125"/>
    </row>
    <row r="2" ht="20.1" customHeight="1" spans="1:4">
      <c r="A2" s="126"/>
      <c r="B2" s="127"/>
      <c r="C2" s="128"/>
      <c r="D2" s="129" t="s">
        <v>1895</v>
      </c>
    </row>
    <row r="3" ht="45" customHeight="1" spans="1:5">
      <c r="A3" s="87" t="s">
        <v>1198</v>
      </c>
      <c r="B3" s="88" t="s">
        <v>5</v>
      </c>
      <c r="C3" s="88" t="s">
        <v>6</v>
      </c>
      <c r="D3" s="88" t="s">
        <v>7</v>
      </c>
      <c r="E3" s="130" t="s">
        <v>8</v>
      </c>
    </row>
    <row r="4" ht="36" customHeight="1" spans="1:5">
      <c r="A4" s="90" t="s">
        <v>1896</v>
      </c>
      <c r="B4" s="99">
        <v>13718</v>
      </c>
      <c r="C4" s="99">
        <v>14782</v>
      </c>
      <c r="D4" s="93">
        <f>(C4-B4)/B4</f>
        <v>0.078</v>
      </c>
      <c r="E4" s="131" t="str">
        <f t="shared" ref="E4:E22" si="0">IF(A4&lt;&gt;"",IF(SUM(B4:C4)&lt;&gt;0,"是","否"),"是")</f>
        <v>是</v>
      </c>
    </row>
    <row r="5" ht="36" customHeight="1" spans="1:5">
      <c r="A5" s="94" t="s">
        <v>1897</v>
      </c>
      <c r="B5" s="100">
        <v>13657</v>
      </c>
      <c r="C5" s="100">
        <v>14698</v>
      </c>
      <c r="D5" s="97">
        <f t="shared" ref="D5:D22" si="1">(C5-B5)/B5</f>
        <v>0.076</v>
      </c>
      <c r="E5" s="131" t="str">
        <f t="shared" si="0"/>
        <v>是</v>
      </c>
    </row>
    <row r="6" ht="36" customHeight="1" spans="1:5">
      <c r="A6" s="132" t="s">
        <v>1898</v>
      </c>
      <c r="B6" s="99">
        <v>17384</v>
      </c>
      <c r="C6" s="99">
        <v>18542</v>
      </c>
      <c r="D6" s="93">
        <f t="shared" si="1"/>
        <v>0.067</v>
      </c>
      <c r="E6" s="131" t="str">
        <f t="shared" si="0"/>
        <v>是</v>
      </c>
    </row>
    <row r="7" ht="36" customHeight="1" spans="1:5">
      <c r="A7" s="94" t="s">
        <v>1897</v>
      </c>
      <c r="B7" s="100">
        <v>17261</v>
      </c>
      <c r="C7" s="133">
        <v>18525</v>
      </c>
      <c r="D7" s="97">
        <f t="shared" si="1"/>
        <v>0.073</v>
      </c>
      <c r="E7" s="131" t="str">
        <f t="shared" si="0"/>
        <v>是</v>
      </c>
    </row>
    <row r="8" s="123" customFormat="1" ht="36" customHeight="1" spans="1:5">
      <c r="A8" s="90" t="s">
        <v>1899</v>
      </c>
      <c r="B8" s="99">
        <v>987</v>
      </c>
      <c r="C8" s="99">
        <v>1270</v>
      </c>
      <c r="D8" s="93">
        <f t="shared" si="1"/>
        <v>0.287</v>
      </c>
      <c r="E8" s="131" t="str">
        <f t="shared" si="0"/>
        <v>是</v>
      </c>
    </row>
    <row r="9" s="123" customFormat="1" ht="36" customHeight="1" spans="1:5">
      <c r="A9" s="94" t="s">
        <v>1897</v>
      </c>
      <c r="B9" s="100">
        <v>845</v>
      </c>
      <c r="C9" s="133">
        <v>1074</v>
      </c>
      <c r="D9" s="97">
        <f t="shared" si="1"/>
        <v>0.271</v>
      </c>
      <c r="E9" s="131" t="str">
        <f t="shared" si="0"/>
        <v>是</v>
      </c>
    </row>
    <row r="10" s="123" customFormat="1" ht="36" customHeight="1" spans="1:5">
      <c r="A10" s="90" t="s">
        <v>1900</v>
      </c>
      <c r="B10" s="99">
        <v>4002</v>
      </c>
      <c r="C10" s="99">
        <v>4046</v>
      </c>
      <c r="D10" s="93">
        <f t="shared" si="1"/>
        <v>0.011</v>
      </c>
      <c r="E10" s="131" t="str">
        <f t="shared" si="0"/>
        <v>是</v>
      </c>
    </row>
    <row r="11" s="123" customFormat="1" ht="36" customHeight="1" spans="1:5">
      <c r="A11" s="94" t="s">
        <v>1897</v>
      </c>
      <c r="B11" s="100">
        <v>3909</v>
      </c>
      <c r="C11" s="98">
        <v>3981</v>
      </c>
      <c r="D11" s="97">
        <f t="shared" si="1"/>
        <v>0.018</v>
      </c>
      <c r="E11" s="131" t="str">
        <f t="shared" si="0"/>
        <v>是</v>
      </c>
    </row>
    <row r="12" s="123" customFormat="1" ht="36" customHeight="1" spans="1:5">
      <c r="A12" s="90" t="s">
        <v>1901</v>
      </c>
      <c r="B12" s="99">
        <v>719</v>
      </c>
      <c r="C12" s="99">
        <v>727</v>
      </c>
      <c r="D12" s="93">
        <f t="shared" si="1"/>
        <v>0.011</v>
      </c>
      <c r="E12" s="131" t="str">
        <f t="shared" si="0"/>
        <v>是</v>
      </c>
    </row>
    <row r="13" s="123" customFormat="1" ht="36" customHeight="1" spans="1:5">
      <c r="A13" s="94" t="s">
        <v>1897</v>
      </c>
      <c r="B13" s="100">
        <v>717</v>
      </c>
      <c r="C13" s="98">
        <v>725</v>
      </c>
      <c r="D13" s="97">
        <f t="shared" si="1"/>
        <v>0.011</v>
      </c>
      <c r="E13" s="131" t="str">
        <f t="shared" si="0"/>
        <v>是</v>
      </c>
    </row>
    <row r="14" s="123" customFormat="1" ht="36" customHeight="1" spans="1:5">
      <c r="A14" s="90" t="s">
        <v>1902</v>
      </c>
      <c r="B14" s="99">
        <v>6669</v>
      </c>
      <c r="C14" s="99">
        <v>7552</v>
      </c>
      <c r="D14" s="93">
        <f t="shared" si="1"/>
        <v>0.132</v>
      </c>
      <c r="E14" s="131" t="str">
        <f t="shared" si="0"/>
        <v>是</v>
      </c>
    </row>
    <row r="15" ht="36" customHeight="1" spans="1:5">
      <c r="A15" s="94" t="s">
        <v>1897</v>
      </c>
      <c r="B15" s="100">
        <v>6655</v>
      </c>
      <c r="C15" s="133">
        <v>7542</v>
      </c>
      <c r="D15" s="97">
        <f t="shared" si="1"/>
        <v>0.133</v>
      </c>
      <c r="E15" s="131" t="str">
        <f t="shared" si="0"/>
        <v>是</v>
      </c>
    </row>
    <row r="16" ht="36" customHeight="1" spans="1:5">
      <c r="A16" s="90" t="s">
        <v>1903</v>
      </c>
      <c r="B16" s="99">
        <v>8999</v>
      </c>
      <c r="C16" s="99">
        <v>9958</v>
      </c>
      <c r="D16" s="93">
        <f t="shared" si="1"/>
        <v>0.107</v>
      </c>
      <c r="E16" s="131" t="str">
        <f t="shared" si="0"/>
        <v>是</v>
      </c>
    </row>
    <row r="17" ht="36" customHeight="1" spans="1:5">
      <c r="A17" s="94" t="s">
        <v>1897</v>
      </c>
      <c r="B17" s="100">
        <v>8999</v>
      </c>
      <c r="C17" s="104">
        <v>9106</v>
      </c>
      <c r="D17" s="97">
        <f t="shared" si="1"/>
        <v>0.012</v>
      </c>
      <c r="E17" s="131" t="str">
        <f t="shared" si="0"/>
        <v>是</v>
      </c>
    </row>
    <row r="18" ht="36" customHeight="1" spans="1:5">
      <c r="A18" s="105" t="s">
        <v>1904</v>
      </c>
      <c r="B18" s="99">
        <f>SUM(B4,B6,B8,B10,B12,B14,B16)</f>
        <v>52478</v>
      </c>
      <c r="C18" s="99">
        <f>SUM(C4,C6,C8,C10,C12,C14,C16)</f>
        <v>56877</v>
      </c>
      <c r="D18" s="93">
        <f t="shared" si="1"/>
        <v>0.084</v>
      </c>
      <c r="E18" s="131" t="str">
        <f t="shared" si="0"/>
        <v>是</v>
      </c>
    </row>
    <row r="19" ht="36" customHeight="1" spans="1:5">
      <c r="A19" s="94" t="s">
        <v>1905</v>
      </c>
      <c r="B19" s="100">
        <v>52043</v>
      </c>
      <c r="C19" s="100">
        <v>55651</v>
      </c>
      <c r="D19" s="97">
        <f t="shared" si="1"/>
        <v>0.069</v>
      </c>
      <c r="E19" s="131" t="str">
        <f t="shared" si="0"/>
        <v>是</v>
      </c>
    </row>
    <row r="20" ht="36" customHeight="1" spans="1:5">
      <c r="A20" s="134" t="s">
        <v>1906</v>
      </c>
      <c r="B20" s="99"/>
      <c r="C20" s="99"/>
      <c r="D20" s="93"/>
      <c r="E20" s="131" t="str">
        <f t="shared" si="0"/>
        <v>否</v>
      </c>
    </row>
    <row r="21" ht="36" customHeight="1" spans="1:5">
      <c r="A21" s="106" t="s">
        <v>1907</v>
      </c>
      <c r="B21" s="99">
        <v>27840</v>
      </c>
      <c r="C21" s="99">
        <v>30420</v>
      </c>
      <c r="D21" s="93">
        <f t="shared" si="1"/>
        <v>0.093</v>
      </c>
      <c r="E21" s="131" t="str">
        <f t="shared" si="0"/>
        <v>是</v>
      </c>
    </row>
    <row r="22" ht="36" customHeight="1" spans="1:5">
      <c r="A22" s="105" t="s">
        <v>1908</v>
      </c>
      <c r="B22" s="99">
        <f>SUM(B18,B20,B21)</f>
        <v>80318</v>
      </c>
      <c r="C22" s="99">
        <f>SUM(C18,C20,C21)</f>
        <v>87297</v>
      </c>
      <c r="D22" s="93">
        <f t="shared" si="1"/>
        <v>0.087</v>
      </c>
      <c r="E22" s="131" t="str">
        <f t="shared" si="0"/>
        <v>是</v>
      </c>
    </row>
    <row r="23" spans="2:3">
      <c r="B23" s="135"/>
      <c r="C23" s="135"/>
    </row>
    <row r="24" spans="2:3">
      <c r="B24" s="135"/>
      <c r="C24" s="135"/>
    </row>
    <row r="25" spans="2:3">
      <c r="B25" s="135"/>
      <c r="C25" s="135"/>
    </row>
    <row r="26" spans="2:3">
      <c r="B26" s="135"/>
      <c r="C26" s="135"/>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E42"/>
  <sheetViews>
    <sheetView showGridLines="0" showZeros="0" view="pageBreakPreview" zoomScale="85" zoomScaleNormal="100" workbookViewId="0">
      <pane ySplit="3" topLeftCell="A4" activePane="bottomLeft" state="frozen"/>
      <selection/>
      <selection pane="bottomLeft" activeCell="K2" sqref="K2"/>
    </sheetView>
  </sheetViews>
  <sheetFormatPr defaultColWidth="9" defaultRowHeight="14.25" outlineLevelCol="4"/>
  <cols>
    <col min="1" max="1" width="46.1333333333333" style="109" customWidth="1"/>
    <col min="2" max="4" width="20.6333333333333" style="109" customWidth="1"/>
    <col min="5" max="5" width="5" style="109" hidden="1" customWidth="1"/>
    <col min="6" max="16384" width="9" style="109"/>
  </cols>
  <sheetData>
    <row r="1" ht="45" customHeight="1" spans="1:4">
      <c r="A1" s="110" t="s">
        <v>1909</v>
      </c>
      <c r="B1" s="110"/>
      <c r="C1" s="110"/>
      <c r="D1" s="110"/>
    </row>
    <row r="2" ht="20.1" customHeight="1" spans="1:4">
      <c r="A2" s="111"/>
      <c r="B2" s="112"/>
      <c r="C2" s="113"/>
      <c r="D2" s="114" t="s">
        <v>2</v>
      </c>
    </row>
    <row r="3" ht="45" customHeight="1" spans="1:5">
      <c r="A3" s="115" t="s">
        <v>1876</v>
      </c>
      <c r="B3" s="88" t="s">
        <v>5</v>
      </c>
      <c r="C3" s="88" t="s">
        <v>6</v>
      </c>
      <c r="D3" s="88" t="s">
        <v>7</v>
      </c>
      <c r="E3" s="89" t="s">
        <v>8</v>
      </c>
    </row>
    <row r="4" ht="36" customHeight="1" spans="1:5">
      <c r="A4" s="116" t="s">
        <v>1877</v>
      </c>
      <c r="B4" s="117">
        <v>12282</v>
      </c>
      <c r="C4" s="92">
        <v>13532</v>
      </c>
      <c r="D4" s="93">
        <f t="shared" ref="D4:D13" si="0">IF(B4&gt;0,C4/B4-1,IF(B4&lt;0,-(C4/B4-1),""))</f>
        <v>0.102</v>
      </c>
      <c r="E4" s="89" t="str">
        <f t="shared" ref="E4:E38" si="1">IF(A4&lt;&gt;"",IF(SUM(B4:C4)&lt;&gt;0,"是","否"),"是")</f>
        <v>是</v>
      </c>
    </row>
    <row r="5" ht="36" customHeight="1" spans="1:5">
      <c r="A5" s="118" t="s">
        <v>1878</v>
      </c>
      <c r="B5" s="119">
        <v>12116</v>
      </c>
      <c r="C5" s="119">
        <v>13355</v>
      </c>
      <c r="D5" s="97">
        <f t="shared" si="0"/>
        <v>0.102</v>
      </c>
      <c r="E5" s="89" t="str">
        <f t="shared" si="1"/>
        <v>是</v>
      </c>
    </row>
    <row r="6" ht="36" customHeight="1" spans="1:5">
      <c r="A6" s="118" t="s">
        <v>1879</v>
      </c>
      <c r="B6" s="119">
        <v>35</v>
      </c>
      <c r="C6" s="119">
        <v>35</v>
      </c>
      <c r="D6" s="97">
        <f t="shared" si="0"/>
        <v>0</v>
      </c>
      <c r="E6" s="89" t="str">
        <f t="shared" si="1"/>
        <v>是</v>
      </c>
    </row>
    <row r="7" s="108" customFormat="1" ht="36" customHeight="1" spans="1:5">
      <c r="A7" s="118" t="s">
        <v>1880</v>
      </c>
      <c r="B7" s="119"/>
      <c r="C7" s="119"/>
      <c r="D7" s="97" t="str">
        <f t="shared" si="0"/>
        <v/>
      </c>
      <c r="E7" s="89" t="str">
        <f t="shared" si="1"/>
        <v>否</v>
      </c>
    </row>
    <row r="8" s="108" customFormat="1" ht="36" customHeight="1" spans="1:5">
      <c r="A8" s="120" t="s">
        <v>1881</v>
      </c>
      <c r="B8" s="117">
        <v>17196</v>
      </c>
      <c r="C8" s="117">
        <v>18541</v>
      </c>
      <c r="D8" s="93">
        <f t="shared" si="0"/>
        <v>0.078</v>
      </c>
      <c r="E8" s="89" t="str">
        <f t="shared" si="1"/>
        <v>是</v>
      </c>
    </row>
    <row r="9" s="108" customFormat="1" ht="36" customHeight="1" spans="1:5">
      <c r="A9" s="118" t="s">
        <v>1878</v>
      </c>
      <c r="B9" s="119">
        <v>13255</v>
      </c>
      <c r="C9" s="119">
        <v>13293</v>
      </c>
      <c r="D9" s="97">
        <f t="shared" si="0"/>
        <v>0.003</v>
      </c>
      <c r="E9" s="89" t="str">
        <f t="shared" si="1"/>
        <v>是</v>
      </c>
    </row>
    <row r="10" s="108" customFormat="1" ht="36" customHeight="1" spans="1:5">
      <c r="A10" s="118" t="s">
        <v>1879</v>
      </c>
      <c r="B10" s="119">
        <v>5</v>
      </c>
      <c r="C10" s="119">
        <v>6</v>
      </c>
      <c r="D10" s="97">
        <f t="shared" si="0"/>
        <v>0.2</v>
      </c>
      <c r="E10" s="89" t="str">
        <f t="shared" si="1"/>
        <v>是</v>
      </c>
    </row>
    <row r="11" s="108" customFormat="1" ht="36" customHeight="1" spans="1:5">
      <c r="A11" s="118" t="s">
        <v>1880</v>
      </c>
      <c r="B11" s="119">
        <v>3774</v>
      </c>
      <c r="C11" s="119">
        <v>5142</v>
      </c>
      <c r="D11" s="97">
        <f t="shared" si="0"/>
        <v>0.362</v>
      </c>
      <c r="E11" s="89" t="str">
        <f t="shared" si="1"/>
        <v>是</v>
      </c>
    </row>
    <row r="12" s="108" customFormat="1" ht="36" customHeight="1" spans="1:5">
      <c r="A12" s="116" t="s">
        <v>1882</v>
      </c>
      <c r="B12" s="117">
        <v>821</v>
      </c>
      <c r="C12" s="117">
        <v>896</v>
      </c>
      <c r="D12" s="93">
        <f t="shared" si="0"/>
        <v>0.091</v>
      </c>
      <c r="E12" s="89" t="str">
        <f t="shared" si="1"/>
        <v>是</v>
      </c>
    </row>
    <row r="13" ht="36" customHeight="1" spans="1:5">
      <c r="A13" s="118" t="s">
        <v>1878</v>
      </c>
      <c r="B13" s="119">
        <v>818</v>
      </c>
      <c r="C13" s="100">
        <v>891</v>
      </c>
      <c r="D13" s="97">
        <f t="shared" si="0"/>
        <v>0.089</v>
      </c>
      <c r="E13" s="89" t="str">
        <f t="shared" si="1"/>
        <v>是</v>
      </c>
    </row>
    <row r="14" ht="36" customHeight="1" spans="1:5">
      <c r="A14" s="118" t="s">
        <v>1879</v>
      </c>
      <c r="B14" s="119">
        <v>2</v>
      </c>
      <c r="C14" s="119">
        <v>1</v>
      </c>
      <c r="D14" s="97">
        <f t="shared" ref="D14:D38" si="2">IF(B14&gt;0,C14/B14-1,IF(B14&lt;0,-(C14/B14-1),""))</f>
        <v>-0.5</v>
      </c>
      <c r="E14" s="89" t="str">
        <f t="shared" si="1"/>
        <v>是</v>
      </c>
    </row>
    <row r="15" ht="36" customHeight="1" spans="1:5">
      <c r="A15" s="118" t="s">
        <v>1880</v>
      </c>
      <c r="B15" s="119">
        <v>0</v>
      </c>
      <c r="C15" s="100"/>
      <c r="D15" s="97" t="str">
        <f t="shared" si="2"/>
        <v/>
      </c>
      <c r="E15" s="89" t="str">
        <f t="shared" si="1"/>
        <v>否</v>
      </c>
    </row>
    <row r="16" ht="36" customHeight="1" spans="1:5">
      <c r="A16" s="116" t="s">
        <v>1883</v>
      </c>
      <c r="B16" s="117">
        <v>10826</v>
      </c>
      <c r="C16" s="117">
        <v>11881</v>
      </c>
      <c r="D16" s="93">
        <f t="shared" si="2"/>
        <v>0.097</v>
      </c>
      <c r="E16" s="89" t="str">
        <f t="shared" si="1"/>
        <v>是</v>
      </c>
    </row>
    <row r="17" ht="36" customHeight="1" spans="1:5">
      <c r="A17" s="118" t="s">
        <v>1878</v>
      </c>
      <c r="B17" s="119">
        <v>10758</v>
      </c>
      <c r="C17" s="119">
        <v>11757</v>
      </c>
      <c r="D17" s="97">
        <f t="shared" si="2"/>
        <v>0.093</v>
      </c>
      <c r="E17" s="89" t="str">
        <f t="shared" si="1"/>
        <v>是</v>
      </c>
    </row>
    <row r="18" ht="36" customHeight="1" spans="1:5">
      <c r="A18" s="118" t="s">
        <v>1879</v>
      </c>
      <c r="B18" s="119">
        <v>47</v>
      </c>
      <c r="C18" s="119">
        <v>41</v>
      </c>
      <c r="D18" s="97">
        <f t="shared" si="2"/>
        <v>-0.128</v>
      </c>
      <c r="E18" s="89" t="str">
        <f t="shared" si="1"/>
        <v>是</v>
      </c>
    </row>
    <row r="19" ht="36" customHeight="1" spans="1:5">
      <c r="A19" s="118" t="s">
        <v>1880</v>
      </c>
      <c r="B19" s="119"/>
      <c r="C19" s="121">
        <v>55</v>
      </c>
      <c r="D19" s="97" t="str">
        <f t="shared" si="2"/>
        <v/>
      </c>
      <c r="E19" s="89" t="str">
        <f t="shared" si="1"/>
        <v>是</v>
      </c>
    </row>
    <row r="20" ht="36" customHeight="1" spans="1:5">
      <c r="A20" s="116" t="s">
        <v>1884</v>
      </c>
      <c r="B20" s="117">
        <v>556</v>
      </c>
      <c r="C20" s="117">
        <v>584</v>
      </c>
      <c r="D20" s="93">
        <f t="shared" si="2"/>
        <v>0.05</v>
      </c>
      <c r="E20" s="89" t="str">
        <f t="shared" si="1"/>
        <v>是</v>
      </c>
    </row>
    <row r="21" ht="36" customHeight="1" spans="1:5">
      <c r="A21" s="118" t="s">
        <v>1878</v>
      </c>
      <c r="B21" s="119">
        <v>554</v>
      </c>
      <c r="C21" s="98">
        <v>583</v>
      </c>
      <c r="D21" s="97">
        <f t="shared" si="2"/>
        <v>0.052</v>
      </c>
      <c r="E21" s="89" t="str">
        <f t="shared" si="1"/>
        <v>是</v>
      </c>
    </row>
    <row r="22" ht="36" customHeight="1" spans="1:5">
      <c r="A22" s="118" t="s">
        <v>1879</v>
      </c>
      <c r="B22" s="119">
        <v>2</v>
      </c>
      <c r="C22" s="119">
        <v>1</v>
      </c>
      <c r="D22" s="97">
        <f t="shared" si="2"/>
        <v>-0.5</v>
      </c>
      <c r="E22" s="89" t="str">
        <f t="shared" si="1"/>
        <v>是</v>
      </c>
    </row>
    <row r="23" ht="36" customHeight="1" spans="1:5">
      <c r="A23" s="118" t="s">
        <v>1880</v>
      </c>
      <c r="B23" s="119"/>
      <c r="C23" s="98"/>
      <c r="D23" s="97" t="str">
        <f t="shared" si="2"/>
        <v/>
      </c>
      <c r="E23" s="89" t="str">
        <f t="shared" si="1"/>
        <v>否</v>
      </c>
    </row>
    <row r="24" ht="36" customHeight="1" spans="1:5">
      <c r="A24" s="116" t="s">
        <v>1885</v>
      </c>
      <c r="B24" s="117">
        <v>4821</v>
      </c>
      <c r="C24" s="92">
        <v>4340</v>
      </c>
      <c r="D24" s="93">
        <f t="shared" si="2"/>
        <v>-0.1</v>
      </c>
      <c r="E24" s="89" t="str">
        <f t="shared" si="1"/>
        <v>是</v>
      </c>
    </row>
    <row r="25" ht="36" customHeight="1" spans="1:5">
      <c r="A25" s="118" t="s">
        <v>1878</v>
      </c>
      <c r="B25" s="119">
        <v>2966</v>
      </c>
      <c r="C25" s="92">
        <v>3460</v>
      </c>
      <c r="D25" s="97">
        <f t="shared" si="2"/>
        <v>0.167</v>
      </c>
      <c r="E25" s="89" t="str">
        <f t="shared" si="1"/>
        <v>是</v>
      </c>
    </row>
    <row r="26" ht="36" customHeight="1" spans="1:5">
      <c r="A26" s="118" t="s">
        <v>1879</v>
      </c>
      <c r="B26" s="119">
        <v>237</v>
      </c>
      <c r="C26" s="92">
        <v>180</v>
      </c>
      <c r="D26" s="97">
        <f t="shared" si="2"/>
        <v>-0.241</v>
      </c>
      <c r="E26" s="89" t="str">
        <f t="shared" si="1"/>
        <v>是</v>
      </c>
    </row>
    <row r="27" ht="36" customHeight="1" spans="1:5">
      <c r="A27" s="118" t="s">
        <v>1880</v>
      </c>
      <c r="B27" s="119">
        <v>937</v>
      </c>
      <c r="C27" s="92">
        <v>288</v>
      </c>
      <c r="D27" s="97">
        <f t="shared" si="2"/>
        <v>-0.693</v>
      </c>
      <c r="E27" s="89" t="str">
        <f t="shared" si="1"/>
        <v>是</v>
      </c>
    </row>
    <row r="28" ht="36" customHeight="1" spans="1:5">
      <c r="A28" s="116" t="s">
        <v>1886</v>
      </c>
      <c r="B28" s="117">
        <v>7393</v>
      </c>
      <c r="C28" s="92">
        <v>7574</v>
      </c>
      <c r="D28" s="93">
        <f t="shared" si="2"/>
        <v>0.024</v>
      </c>
      <c r="E28" s="89" t="str">
        <f t="shared" si="1"/>
        <v>是</v>
      </c>
    </row>
    <row r="29" ht="36" customHeight="1" spans="1:5">
      <c r="A29" s="118" t="s">
        <v>1878</v>
      </c>
      <c r="B29" s="119">
        <v>6690</v>
      </c>
      <c r="C29" s="119">
        <v>7161</v>
      </c>
      <c r="D29" s="97">
        <f t="shared" si="2"/>
        <v>0.07</v>
      </c>
      <c r="E29" s="89" t="str">
        <f t="shared" si="1"/>
        <v>是</v>
      </c>
    </row>
    <row r="30" ht="36" customHeight="1" spans="1:5">
      <c r="A30" s="118" t="s">
        <v>1879</v>
      </c>
      <c r="B30" s="119">
        <v>12</v>
      </c>
      <c r="C30" s="119">
        <v>16</v>
      </c>
      <c r="D30" s="97">
        <f t="shared" si="2"/>
        <v>0.333</v>
      </c>
      <c r="E30" s="89" t="str">
        <f t="shared" si="1"/>
        <v>是</v>
      </c>
    </row>
    <row r="31" ht="36" customHeight="1" spans="1:5">
      <c r="A31" s="118" t="s">
        <v>1880</v>
      </c>
      <c r="B31" s="119">
        <v>540</v>
      </c>
      <c r="C31" s="119">
        <v>297</v>
      </c>
      <c r="D31" s="97">
        <f t="shared" si="2"/>
        <v>-0.45</v>
      </c>
      <c r="E31" s="89" t="str">
        <f t="shared" si="1"/>
        <v>是</v>
      </c>
    </row>
    <row r="32" ht="36" customHeight="1" spans="1:5">
      <c r="A32" s="105" t="s">
        <v>1887</v>
      </c>
      <c r="B32" s="117">
        <f>SUM(B4,B8,B12,B16,B20,B24,B28)</f>
        <v>53895</v>
      </c>
      <c r="C32" s="117">
        <f>SUM(C4,C8,C12,C16,C20,C24,C28)</f>
        <v>57348</v>
      </c>
      <c r="D32" s="93">
        <f t="shared" si="2"/>
        <v>0.064</v>
      </c>
      <c r="E32" s="89" t="str">
        <f t="shared" si="1"/>
        <v>是</v>
      </c>
    </row>
    <row r="33" ht="36" customHeight="1" spans="1:5">
      <c r="A33" s="118" t="s">
        <v>1888</v>
      </c>
      <c r="B33" s="119">
        <v>47157</v>
      </c>
      <c r="C33" s="119">
        <v>50500</v>
      </c>
      <c r="D33" s="97">
        <f t="shared" si="2"/>
        <v>0.071</v>
      </c>
      <c r="E33" s="89" t="str">
        <f t="shared" si="1"/>
        <v>是</v>
      </c>
    </row>
    <row r="34" ht="36" customHeight="1" spans="1:5">
      <c r="A34" s="118" t="s">
        <v>1889</v>
      </c>
      <c r="B34" s="119">
        <v>340</v>
      </c>
      <c r="C34" s="119">
        <v>280</v>
      </c>
      <c r="D34" s="97">
        <f t="shared" si="2"/>
        <v>-0.176</v>
      </c>
      <c r="E34" s="89" t="str">
        <f t="shared" si="1"/>
        <v>是</v>
      </c>
    </row>
    <row r="35" ht="36" customHeight="1" spans="1:5">
      <c r="A35" s="118" t="s">
        <v>1890</v>
      </c>
      <c r="B35" s="119">
        <v>5251</v>
      </c>
      <c r="C35" s="119">
        <v>5782</v>
      </c>
      <c r="D35" s="97">
        <f t="shared" si="2"/>
        <v>0.101</v>
      </c>
      <c r="E35" s="89" t="str">
        <f t="shared" si="1"/>
        <v>是</v>
      </c>
    </row>
    <row r="36" ht="36" customHeight="1" spans="1:5">
      <c r="A36" s="106" t="s">
        <v>1891</v>
      </c>
      <c r="B36" s="117">
        <v>30605</v>
      </c>
      <c r="C36" s="117">
        <v>33367</v>
      </c>
      <c r="D36" s="93">
        <f t="shared" si="2"/>
        <v>0.09</v>
      </c>
      <c r="E36" s="89" t="str">
        <f t="shared" si="1"/>
        <v>是</v>
      </c>
    </row>
    <row r="37" ht="36" customHeight="1" spans="1:5">
      <c r="A37" s="106" t="s">
        <v>1892</v>
      </c>
      <c r="B37" s="117"/>
      <c r="C37" s="92"/>
      <c r="D37" s="93" t="str">
        <f t="shared" si="2"/>
        <v/>
      </c>
      <c r="E37" s="89" t="str">
        <f t="shared" si="1"/>
        <v>否</v>
      </c>
    </row>
    <row r="38" ht="36" customHeight="1" spans="1:5">
      <c r="A38" s="105" t="s">
        <v>1893</v>
      </c>
      <c r="B38" s="117">
        <f>SUM(B32,B36,B37)</f>
        <v>84500</v>
      </c>
      <c r="C38" s="117">
        <f>SUM(C32,C36,C37)</f>
        <v>90715</v>
      </c>
      <c r="D38" s="93">
        <f t="shared" si="2"/>
        <v>0.074</v>
      </c>
      <c r="E38" s="89" t="str">
        <f t="shared" si="1"/>
        <v>是</v>
      </c>
    </row>
    <row r="39" spans="2:3">
      <c r="B39" s="122"/>
      <c r="C39" s="122"/>
    </row>
    <row r="40" spans="2:3">
      <c r="B40" s="122"/>
      <c r="C40" s="122"/>
    </row>
    <row r="41" spans="2:3">
      <c r="B41" s="122"/>
      <c r="C41" s="122"/>
    </row>
    <row r="42" spans="2:3">
      <c r="B42" s="122"/>
      <c r="C42" s="122"/>
    </row>
  </sheetData>
  <autoFilter xmlns:etc="http://www.wps.cn/officeDocument/2017/etCustomData" ref="A3:E38" etc:filterBottomFollowUsedRange="0">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F26"/>
  <sheetViews>
    <sheetView showGridLines="0" showZeros="0" view="pageBreakPreview" zoomScale="85" zoomScaleNormal="100" workbookViewId="0">
      <selection activeCell="K2" sqref="K2"/>
    </sheetView>
  </sheetViews>
  <sheetFormatPr defaultColWidth="9" defaultRowHeight="14.25" outlineLevelCol="5"/>
  <cols>
    <col min="1" max="1" width="50.75" style="80" customWidth="1"/>
    <col min="2" max="3" width="20.6333333333333" style="81" customWidth="1"/>
    <col min="4" max="4" width="20.6333333333333" style="80" customWidth="1"/>
    <col min="5" max="5" width="5.13333333333333" style="80" hidden="1" customWidth="1"/>
    <col min="6" max="6" width="12.6333333333333" style="80" hidden="1" customWidth="1"/>
    <col min="7" max="7" width="12.6333333333333" style="80"/>
    <col min="8" max="246" width="9" style="80"/>
    <col min="247" max="247" width="41.6333333333333" style="80" customWidth="1"/>
    <col min="248" max="249" width="14.5" style="80" customWidth="1"/>
    <col min="250" max="250" width="13.8833333333333" style="80" customWidth="1"/>
    <col min="251" max="253" width="9" style="80"/>
    <col min="254" max="255" width="10.5" style="80" customWidth="1"/>
    <col min="256" max="502" width="9" style="80"/>
    <col min="503" max="503" width="41.6333333333333" style="80" customWidth="1"/>
    <col min="504" max="505" width="14.5" style="80" customWidth="1"/>
    <col min="506" max="506" width="13.8833333333333" style="80" customWidth="1"/>
    <col min="507" max="509" width="9" style="80"/>
    <col min="510" max="511" width="10.5" style="80" customWidth="1"/>
    <col min="512" max="758" width="9" style="80"/>
    <col min="759" max="759" width="41.6333333333333" style="80" customWidth="1"/>
    <col min="760" max="761" width="14.5" style="80" customWidth="1"/>
    <col min="762" max="762" width="13.8833333333333" style="80" customWidth="1"/>
    <col min="763" max="765" width="9" style="80"/>
    <col min="766" max="767" width="10.5" style="80" customWidth="1"/>
    <col min="768" max="1014" width="9" style="80"/>
    <col min="1015" max="1015" width="41.6333333333333" style="80" customWidth="1"/>
    <col min="1016" max="1017" width="14.5" style="80" customWidth="1"/>
    <col min="1018" max="1018" width="13.8833333333333" style="80" customWidth="1"/>
    <col min="1019" max="1021" width="9" style="80"/>
    <col min="1022" max="1023" width="10.5" style="80" customWidth="1"/>
    <col min="1024" max="1270" width="9" style="80"/>
    <col min="1271" max="1271" width="41.6333333333333" style="80" customWidth="1"/>
    <col min="1272" max="1273" width="14.5" style="80" customWidth="1"/>
    <col min="1274" max="1274" width="13.8833333333333" style="80" customWidth="1"/>
    <col min="1275" max="1277" width="9" style="80"/>
    <col min="1278" max="1279" width="10.5" style="80" customWidth="1"/>
    <col min="1280" max="1526" width="9" style="80"/>
    <col min="1527" max="1527" width="41.6333333333333" style="80" customWidth="1"/>
    <col min="1528" max="1529" width="14.5" style="80" customWidth="1"/>
    <col min="1530" max="1530" width="13.8833333333333" style="80" customWidth="1"/>
    <col min="1531" max="1533" width="9" style="80"/>
    <col min="1534" max="1535" width="10.5" style="80" customWidth="1"/>
    <col min="1536" max="1782" width="9" style="80"/>
    <col min="1783" max="1783" width="41.6333333333333" style="80" customWidth="1"/>
    <col min="1784" max="1785" width="14.5" style="80" customWidth="1"/>
    <col min="1786" max="1786" width="13.8833333333333" style="80" customWidth="1"/>
    <col min="1787" max="1789" width="9" style="80"/>
    <col min="1790" max="1791" width="10.5" style="80" customWidth="1"/>
    <col min="1792" max="2038" width="9" style="80"/>
    <col min="2039" max="2039" width="41.6333333333333" style="80" customWidth="1"/>
    <col min="2040" max="2041" width="14.5" style="80" customWidth="1"/>
    <col min="2042" max="2042" width="13.8833333333333" style="80" customWidth="1"/>
    <col min="2043" max="2045" width="9" style="80"/>
    <col min="2046" max="2047" width="10.5" style="80" customWidth="1"/>
    <col min="2048" max="2294" width="9" style="80"/>
    <col min="2295" max="2295" width="41.6333333333333" style="80" customWidth="1"/>
    <col min="2296" max="2297" width="14.5" style="80" customWidth="1"/>
    <col min="2298" max="2298" width="13.8833333333333" style="80" customWidth="1"/>
    <col min="2299" max="2301" width="9" style="80"/>
    <col min="2302" max="2303" width="10.5" style="80" customWidth="1"/>
    <col min="2304" max="2550" width="9" style="80"/>
    <col min="2551" max="2551" width="41.6333333333333" style="80" customWidth="1"/>
    <col min="2552" max="2553" width="14.5" style="80" customWidth="1"/>
    <col min="2554" max="2554" width="13.8833333333333" style="80" customWidth="1"/>
    <col min="2555" max="2557" width="9" style="80"/>
    <col min="2558" max="2559" width="10.5" style="80" customWidth="1"/>
    <col min="2560" max="2806" width="9" style="80"/>
    <col min="2807" max="2807" width="41.6333333333333" style="80" customWidth="1"/>
    <col min="2808" max="2809" width="14.5" style="80" customWidth="1"/>
    <col min="2810" max="2810" width="13.8833333333333" style="80" customWidth="1"/>
    <col min="2811" max="2813" width="9" style="80"/>
    <col min="2814" max="2815" width="10.5" style="80" customWidth="1"/>
    <col min="2816" max="3062" width="9" style="80"/>
    <col min="3063" max="3063" width="41.6333333333333" style="80" customWidth="1"/>
    <col min="3064" max="3065" width="14.5" style="80" customWidth="1"/>
    <col min="3066" max="3066" width="13.8833333333333" style="80" customWidth="1"/>
    <col min="3067" max="3069" width="9" style="80"/>
    <col min="3070" max="3071" width="10.5" style="80" customWidth="1"/>
    <col min="3072" max="3318" width="9" style="80"/>
    <col min="3319" max="3319" width="41.6333333333333" style="80" customWidth="1"/>
    <col min="3320" max="3321" width="14.5" style="80" customWidth="1"/>
    <col min="3322" max="3322" width="13.8833333333333" style="80" customWidth="1"/>
    <col min="3323" max="3325" width="9" style="80"/>
    <col min="3326" max="3327" width="10.5" style="80" customWidth="1"/>
    <col min="3328" max="3574" width="9" style="80"/>
    <col min="3575" max="3575" width="41.6333333333333" style="80" customWidth="1"/>
    <col min="3576" max="3577" width="14.5" style="80" customWidth="1"/>
    <col min="3578" max="3578" width="13.8833333333333" style="80" customWidth="1"/>
    <col min="3579" max="3581" width="9" style="80"/>
    <col min="3582" max="3583" width="10.5" style="80" customWidth="1"/>
    <col min="3584" max="3830" width="9" style="80"/>
    <col min="3831" max="3831" width="41.6333333333333" style="80" customWidth="1"/>
    <col min="3832" max="3833" width="14.5" style="80" customWidth="1"/>
    <col min="3834" max="3834" width="13.8833333333333" style="80" customWidth="1"/>
    <col min="3835" max="3837" width="9" style="80"/>
    <col min="3838" max="3839" width="10.5" style="80" customWidth="1"/>
    <col min="3840" max="4086" width="9" style="80"/>
    <col min="4087" max="4087" width="41.6333333333333" style="80" customWidth="1"/>
    <col min="4088" max="4089" width="14.5" style="80" customWidth="1"/>
    <col min="4090" max="4090" width="13.8833333333333" style="80" customWidth="1"/>
    <col min="4091" max="4093" width="9" style="80"/>
    <col min="4094" max="4095" width="10.5" style="80" customWidth="1"/>
    <col min="4096" max="4342" width="9" style="80"/>
    <col min="4343" max="4343" width="41.6333333333333" style="80" customWidth="1"/>
    <col min="4344" max="4345" width="14.5" style="80" customWidth="1"/>
    <col min="4346" max="4346" width="13.8833333333333" style="80" customWidth="1"/>
    <col min="4347" max="4349" width="9" style="80"/>
    <col min="4350" max="4351" width="10.5" style="80" customWidth="1"/>
    <col min="4352" max="4598" width="9" style="80"/>
    <col min="4599" max="4599" width="41.6333333333333" style="80" customWidth="1"/>
    <col min="4600" max="4601" width="14.5" style="80" customWidth="1"/>
    <col min="4602" max="4602" width="13.8833333333333" style="80" customWidth="1"/>
    <col min="4603" max="4605" width="9" style="80"/>
    <col min="4606" max="4607" width="10.5" style="80" customWidth="1"/>
    <col min="4608" max="4854" width="9" style="80"/>
    <col min="4855" max="4855" width="41.6333333333333" style="80" customWidth="1"/>
    <col min="4856" max="4857" width="14.5" style="80" customWidth="1"/>
    <col min="4858" max="4858" width="13.8833333333333" style="80" customWidth="1"/>
    <col min="4859" max="4861" width="9" style="80"/>
    <col min="4862" max="4863" width="10.5" style="80" customWidth="1"/>
    <col min="4864" max="5110" width="9" style="80"/>
    <col min="5111" max="5111" width="41.6333333333333" style="80" customWidth="1"/>
    <col min="5112" max="5113" width="14.5" style="80" customWidth="1"/>
    <col min="5114" max="5114" width="13.8833333333333" style="80" customWidth="1"/>
    <col min="5115" max="5117" width="9" style="80"/>
    <col min="5118" max="5119" width="10.5" style="80" customWidth="1"/>
    <col min="5120" max="5366" width="9" style="80"/>
    <col min="5367" max="5367" width="41.6333333333333" style="80" customWidth="1"/>
    <col min="5368" max="5369" width="14.5" style="80" customWidth="1"/>
    <col min="5370" max="5370" width="13.8833333333333" style="80" customWidth="1"/>
    <col min="5371" max="5373" width="9" style="80"/>
    <col min="5374" max="5375" width="10.5" style="80" customWidth="1"/>
    <col min="5376" max="5622" width="9" style="80"/>
    <col min="5623" max="5623" width="41.6333333333333" style="80" customWidth="1"/>
    <col min="5624" max="5625" width="14.5" style="80" customWidth="1"/>
    <col min="5626" max="5626" width="13.8833333333333" style="80" customWidth="1"/>
    <col min="5627" max="5629" width="9" style="80"/>
    <col min="5630" max="5631" width="10.5" style="80" customWidth="1"/>
    <col min="5632" max="5878" width="9" style="80"/>
    <col min="5879" max="5879" width="41.6333333333333" style="80" customWidth="1"/>
    <col min="5880" max="5881" width="14.5" style="80" customWidth="1"/>
    <col min="5882" max="5882" width="13.8833333333333" style="80" customWidth="1"/>
    <col min="5883" max="5885" width="9" style="80"/>
    <col min="5886" max="5887" width="10.5" style="80" customWidth="1"/>
    <col min="5888" max="6134" width="9" style="80"/>
    <col min="6135" max="6135" width="41.6333333333333" style="80" customWidth="1"/>
    <col min="6136" max="6137" width="14.5" style="80" customWidth="1"/>
    <col min="6138" max="6138" width="13.8833333333333" style="80" customWidth="1"/>
    <col min="6139" max="6141" width="9" style="80"/>
    <col min="6142" max="6143" width="10.5" style="80" customWidth="1"/>
    <col min="6144" max="6390" width="9" style="80"/>
    <col min="6391" max="6391" width="41.6333333333333" style="80" customWidth="1"/>
    <col min="6392" max="6393" width="14.5" style="80" customWidth="1"/>
    <col min="6394" max="6394" width="13.8833333333333" style="80" customWidth="1"/>
    <col min="6395" max="6397" width="9" style="80"/>
    <col min="6398" max="6399" width="10.5" style="80" customWidth="1"/>
    <col min="6400" max="6646" width="9" style="80"/>
    <col min="6647" max="6647" width="41.6333333333333" style="80" customWidth="1"/>
    <col min="6648" max="6649" width="14.5" style="80" customWidth="1"/>
    <col min="6650" max="6650" width="13.8833333333333" style="80" customWidth="1"/>
    <col min="6651" max="6653" width="9" style="80"/>
    <col min="6654" max="6655" width="10.5" style="80" customWidth="1"/>
    <col min="6656" max="6902" width="9" style="80"/>
    <col min="6903" max="6903" width="41.6333333333333" style="80" customWidth="1"/>
    <col min="6904" max="6905" width="14.5" style="80" customWidth="1"/>
    <col min="6906" max="6906" width="13.8833333333333" style="80" customWidth="1"/>
    <col min="6907" max="6909" width="9" style="80"/>
    <col min="6910" max="6911" width="10.5" style="80" customWidth="1"/>
    <col min="6912" max="7158" width="9" style="80"/>
    <col min="7159" max="7159" width="41.6333333333333" style="80" customWidth="1"/>
    <col min="7160" max="7161" width="14.5" style="80" customWidth="1"/>
    <col min="7162" max="7162" width="13.8833333333333" style="80" customWidth="1"/>
    <col min="7163" max="7165" width="9" style="80"/>
    <col min="7166" max="7167" width="10.5" style="80" customWidth="1"/>
    <col min="7168" max="7414" width="9" style="80"/>
    <col min="7415" max="7415" width="41.6333333333333" style="80" customWidth="1"/>
    <col min="7416" max="7417" width="14.5" style="80" customWidth="1"/>
    <col min="7418" max="7418" width="13.8833333333333" style="80" customWidth="1"/>
    <col min="7419" max="7421" width="9" style="80"/>
    <col min="7422" max="7423" width="10.5" style="80" customWidth="1"/>
    <col min="7424" max="7670" width="9" style="80"/>
    <col min="7671" max="7671" width="41.6333333333333" style="80" customWidth="1"/>
    <col min="7672" max="7673" width="14.5" style="80" customWidth="1"/>
    <col min="7674" max="7674" width="13.8833333333333" style="80" customWidth="1"/>
    <col min="7675" max="7677" width="9" style="80"/>
    <col min="7678" max="7679" width="10.5" style="80" customWidth="1"/>
    <col min="7680" max="7926" width="9" style="80"/>
    <col min="7927" max="7927" width="41.6333333333333" style="80" customWidth="1"/>
    <col min="7928" max="7929" width="14.5" style="80" customWidth="1"/>
    <col min="7930" max="7930" width="13.8833333333333" style="80" customWidth="1"/>
    <col min="7931" max="7933" width="9" style="80"/>
    <col min="7934" max="7935" width="10.5" style="80" customWidth="1"/>
    <col min="7936" max="8182" width="9" style="80"/>
    <col min="8183" max="8183" width="41.6333333333333" style="80" customWidth="1"/>
    <col min="8184" max="8185" width="14.5" style="80" customWidth="1"/>
    <col min="8186" max="8186" width="13.8833333333333" style="80" customWidth="1"/>
    <col min="8187" max="8189" width="9" style="80"/>
    <col min="8190" max="8191" width="10.5" style="80" customWidth="1"/>
    <col min="8192" max="8438" width="9" style="80"/>
    <col min="8439" max="8439" width="41.6333333333333" style="80" customWidth="1"/>
    <col min="8440" max="8441" width="14.5" style="80" customWidth="1"/>
    <col min="8442" max="8442" width="13.8833333333333" style="80" customWidth="1"/>
    <col min="8443" max="8445" width="9" style="80"/>
    <col min="8446" max="8447" width="10.5" style="80" customWidth="1"/>
    <col min="8448" max="8694" width="9" style="80"/>
    <col min="8695" max="8695" width="41.6333333333333" style="80" customWidth="1"/>
    <col min="8696" max="8697" width="14.5" style="80" customWidth="1"/>
    <col min="8698" max="8698" width="13.8833333333333" style="80" customWidth="1"/>
    <col min="8699" max="8701" width="9" style="80"/>
    <col min="8702" max="8703" width="10.5" style="80" customWidth="1"/>
    <col min="8704" max="8950" width="9" style="80"/>
    <col min="8951" max="8951" width="41.6333333333333" style="80" customWidth="1"/>
    <col min="8952" max="8953" width="14.5" style="80" customWidth="1"/>
    <col min="8954" max="8954" width="13.8833333333333" style="80" customWidth="1"/>
    <col min="8955" max="8957" width="9" style="80"/>
    <col min="8958" max="8959" width="10.5" style="80" customWidth="1"/>
    <col min="8960" max="9206" width="9" style="80"/>
    <col min="9207" max="9207" width="41.6333333333333" style="80" customWidth="1"/>
    <col min="9208" max="9209" width="14.5" style="80" customWidth="1"/>
    <col min="9210" max="9210" width="13.8833333333333" style="80" customWidth="1"/>
    <col min="9211" max="9213" width="9" style="80"/>
    <col min="9214" max="9215" width="10.5" style="80" customWidth="1"/>
    <col min="9216" max="9462" width="9" style="80"/>
    <col min="9463" max="9463" width="41.6333333333333" style="80" customWidth="1"/>
    <col min="9464" max="9465" width="14.5" style="80" customWidth="1"/>
    <col min="9466" max="9466" width="13.8833333333333" style="80" customWidth="1"/>
    <col min="9467" max="9469" width="9" style="80"/>
    <col min="9470" max="9471" width="10.5" style="80" customWidth="1"/>
    <col min="9472" max="9718" width="9" style="80"/>
    <col min="9719" max="9719" width="41.6333333333333" style="80" customWidth="1"/>
    <col min="9720" max="9721" width="14.5" style="80" customWidth="1"/>
    <col min="9722" max="9722" width="13.8833333333333" style="80" customWidth="1"/>
    <col min="9723" max="9725" width="9" style="80"/>
    <col min="9726" max="9727" width="10.5" style="80" customWidth="1"/>
    <col min="9728" max="9974" width="9" style="80"/>
    <col min="9975" max="9975" width="41.6333333333333" style="80" customWidth="1"/>
    <col min="9976" max="9977" width="14.5" style="80" customWidth="1"/>
    <col min="9978" max="9978" width="13.8833333333333" style="80" customWidth="1"/>
    <col min="9979" max="9981" width="9" style="80"/>
    <col min="9982" max="9983" width="10.5" style="80" customWidth="1"/>
    <col min="9984" max="10230" width="9" style="80"/>
    <col min="10231" max="10231" width="41.6333333333333" style="80" customWidth="1"/>
    <col min="10232" max="10233" width="14.5" style="80" customWidth="1"/>
    <col min="10234" max="10234" width="13.8833333333333" style="80" customWidth="1"/>
    <col min="10235" max="10237" width="9" style="80"/>
    <col min="10238" max="10239" width="10.5" style="80" customWidth="1"/>
    <col min="10240" max="10486" width="9" style="80"/>
    <col min="10487" max="10487" width="41.6333333333333" style="80" customWidth="1"/>
    <col min="10488" max="10489" width="14.5" style="80" customWidth="1"/>
    <col min="10490" max="10490" width="13.8833333333333" style="80" customWidth="1"/>
    <col min="10491" max="10493" width="9" style="80"/>
    <col min="10494" max="10495" width="10.5" style="80" customWidth="1"/>
    <col min="10496" max="10742" width="9" style="80"/>
    <col min="10743" max="10743" width="41.6333333333333" style="80" customWidth="1"/>
    <col min="10744" max="10745" width="14.5" style="80" customWidth="1"/>
    <col min="10746" max="10746" width="13.8833333333333" style="80" customWidth="1"/>
    <col min="10747" max="10749" width="9" style="80"/>
    <col min="10750" max="10751" width="10.5" style="80" customWidth="1"/>
    <col min="10752" max="10998" width="9" style="80"/>
    <col min="10999" max="10999" width="41.6333333333333" style="80" customWidth="1"/>
    <col min="11000" max="11001" width="14.5" style="80" customWidth="1"/>
    <col min="11002" max="11002" width="13.8833333333333" style="80" customWidth="1"/>
    <col min="11003" max="11005" width="9" style="80"/>
    <col min="11006" max="11007" width="10.5" style="80" customWidth="1"/>
    <col min="11008" max="11254" width="9" style="80"/>
    <col min="11255" max="11255" width="41.6333333333333" style="80" customWidth="1"/>
    <col min="11256" max="11257" width="14.5" style="80" customWidth="1"/>
    <col min="11258" max="11258" width="13.8833333333333" style="80" customWidth="1"/>
    <col min="11259" max="11261" width="9" style="80"/>
    <col min="11262" max="11263" width="10.5" style="80" customWidth="1"/>
    <col min="11264" max="11510" width="9" style="80"/>
    <col min="11511" max="11511" width="41.6333333333333" style="80" customWidth="1"/>
    <col min="11512" max="11513" width="14.5" style="80" customWidth="1"/>
    <col min="11514" max="11514" width="13.8833333333333" style="80" customWidth="1"/>
    <col min="11515" max="11517" width="9" style="80"/>
    <col min="11518" max="11519" width="10.5" style="80" customWidth="1"/>
    <col min="11520" max="11766" width="9" style="80"/>
    <col min="11767" max="11767" width="41.6333333333333" style="80" customWidth="1"/>
    <col min="11768" max="11769" width="14.5" style="80" customWidth="1"/>
    <col min="11770" max="11770" width="13.8833333333333" style="80" customWidth="1"/>
    <col min="11771" max="11773" width="9" style="80"/>
    <col min="11774" max="11775" width="10.5" style="80" customWidth="1"/>
    <col min="11776" max="12022" width="9" style="80"/>
    <col min="12023" max="12023" width="41.6333333333333" style="80" customWidth="1"/>
    <col min="12024" max="12025" width="14.5" style="80" customWidth="1"/>
    <col min="12026" max="12026" width="13.8833333333333" style="80" customWidth="1"/>
    <col min="12027" max="12029" width="9" style="80"/>
    <col min="12030" max="12031" width="10.5" style="80" customWidth="1"/>
    <col min="12032" max="12278" width="9" style="80"/>
    <col min="12279" max="12279" width="41.6333333333333" style="80" customWidth="1"/>
    <col min="12280" max="12281" width="14.5" style="80" customWidth="1"/>
    <col min="12282" max="12282" width="13.8833333333333" style="80" customWidth="1"/>
    <col min="12283" max="12285" width="9" style="80"/>
    <col min="12286" max="12287" width="10.5" style="80" customWidth="1"/>
    <col min="12288" max="12534" width="9" style="80"/>
    <col min="12535" max="12535" width="41.6333333333333" style="80" customWidth="1"/>
    <col min="12536" max="12537" width="14.5" style="80" customWidth="1"/>
    <col min="12538" max="12538" width="13.8833333333333" style="80" customWidth="1"/>
    <col min="12539" max="12541" width="9" style="80"/>
    <col min="12542" max="12543" width="10.5" style="80" customWidth="1"/>
    <col min="12544" max="12790" width="9" style="80"/>
    <col min="12791" max="12791" width="41.6333333333333" style="80" customWidth="1"/>
    <col min="12792" max="12793" width="14.5" style="80" customWidth="1"/>
    <col min="12794" max="12794" width="13.8833333333333" style="80" customWidth="1"/>
    <col min="12795" max="12797" width="9" style="80"/>
    <col min="12798" max="12799" width="10.5" style="80" customWidth="1"/>
    <col min="12800" max="13046" width="9" style="80"/>
    <col min="13047" max="13047" width="41.6333333333333" style="80" customWidth="1"/>
    <col min="13048" max="13049" width="14.5" style="80" customWidth="1"/>
    <col min="13050" max="13050" width="13.8833333333333" style="80" customWidth="1"/>
    <col min="13051" max="13053" width="9" style="80"/>
    <col min="13054" max="13055" width="10.5" style="80" customWidth="1"/>
    <col min="13056" max="13302" width="9" style="80"/>
    <col min="13303" max="13303" width="41.6333333333333" style="80" customWidth="1"/>
    <col min="13304" max="13305" width="14.5" style="80" customWidth="1"/>
    <col min="13306" max="13306" width="13.8833333333333" style="80" customWidth="1"/>
    <col min="13307" max="13309" width="9" style="80"/>
    <col min="13310" max="13311" width="10.5" style="80" customWidth="1"/>
    <col min="13312" max="13558" width="9" style="80"/>
    <col min="13559" max="13559" width="41.6333333333333" style="80" customWidth="1"/>
    <col min="13560" max="13561" width="14.5" style="80" customWidth="1"/>
    <col min="13562" max="13562" width="13.8833333333333" style="80" customWidth="1"/>
    <col min="13563" max="13565" width="9" style="80"/>
    <col min="13566" max="13567" width="10.5" style="80" customWidth="1"/>
    <col min="13568" max="13814" width="9" style="80"/>
    <col min="13815" max="13815" width="41.6333333333333" style="80" customWidth="1"/>
    <col min="13816" max="13817" width="14.5" style="80" customWidth="1"/>
    <col min="13818" max="13818" width="13.8833333333333" style="80" customWidth="1"/>
    <col min="13819" max="13821" width="9" style="80"/>
    <col min="13822" max="13823" width="10.5" style="80" customWidth="1"/>
    <col min="13824" max="14070" width="9" style="80"/>
    <col min="14071" max="14071" width="41.6333333333333" style="80" customWidth="1"/>
    <col min="14072" max="14073" width="14.5" style="80" customWidth="1"/>
    <col min="14074" max="14074" width="13.8833333333333" style="80" customWidth="1"/>
    <col min="14075" max="14077" width="9" style="80"/>
    <col min="14078" max="14079" width="10.5" style="80" customWidth="1"/>
    <col min="14080" max="14326" width="9" style="80"/>
    <col min="14327" max="14327" width="41.6333333333333" style="80" customWidth="1"/>
    <col min="14328" max="14329" width="14.5" style="80" customWidth="1"/>
    <col min="14330" max="14330" width="13.8833333333333" style="80" customWidth="1"/>
    <col min="14331" max="14333" width="9" style="80"/>
    <col min="14334" max="14335" width="10.5" style="80" customWidth="1"/>
    <col min="14336" max="14582" width="9" style="80"/>
    <col min="14583" max="14583" width="41.6333333333333" style="80" customWidth="1"/>
    <col min="14584" max="14585" width="14.5" style="80" customWidth="1"/>
    <col min="14586" max="14586" width="13.8833333333333" style="80" customWidth="1"/>
    <col min="14587" max="14589" width="9" style="80"/>
    <col min="14590" max="14591" width="10.5" style="80" customWidth="1"/>
    <col min="14592" max="14838" width="9" style="80"/>
    <col min="14839" max="14839" width="41.6333333333333" style="80" customWidth="1"/>
    <col min="14840" max="14841" width="14.5" style="80" customWidth="1"/>
    <col min="14842" max="14842" width="13.8833333333333" style="80" customWidth="1"/>
    <col min="14843" max="14845" width="9" style="80"/>
    <col min="14846" max="14847" width="10.5" style="80" customWidth="1"/>
    <col min="14848" max="15094" width="9" style="80"/>
    <col min="15095" max="15095" width="41.6333333333333" style="80" customWidth="1"/>
    <col min="15096" max="15097" width="14.5" style="80" customWidth="1"/>
    <col min="15098" max="15098" width="13.8833333333333" style="80" customWidth="1"/>
    <col min="15099" max="15101" width="9" style="80"/>
    <col min="15102" max="15103" width="10.5" style="80" customWidth="1"/>
    <col min="15104" max="15350" width="9" style="80"/>
    <col min="15351" max="15351" width="41.6333333333333" style="80" customWidth="1"/>
    <col min="15352" max="15353" width="14.5" style="80" customWidth="1"/>
    <col min="15354" max="15354" width="13.8833333333333" style="80" customWidth="1"/>
    <col min="15355" max="15357" width="9" style="80"/>
    <col min="15358" max="15359" width="10.5" style="80" customWidth="1"/>
    <col min="15360" max="15606" width="9" style="80"/>
    <col min="15607" max="15607" width="41.6333333333333" style="80" customWidth="1"/>
    <col min="15608" max="15609" width="14.5" style="80" customWidth="1"/>
    <col min="15610" max="15610" width="13.8833333333333" style="80" customWidth="1"/>
    <col min="15611" max="15613" width="9" style="80"/>
    <col min="15614" max="15615" width="10.5" style="80" customWidth="1"/>
    <col min="15616" max="15862" width="9" style="80"/>
    <col min="15863" max="15863" width="41.6333333333333" style="80" customWidth="1"/>
    <col min="15864" max="15865" width="14.5" style="80" customWidth="1"/>
    <col min="15866" max="15866" width="13.8833333333333" style="80" customWidth="1"/>
    <col min="15867" max="15869" width="9" style="80"/>
    <col min="15870" max="15871" width="10.5" style="80" customWidth="1"/>
    <col min="15872" max="16118" width="9" style="80"/>
    <col min="16119" max="16119" width="41.6333333333333" style="80" customWidth="1"/>
    <col min="16120" max="16121" width="14.5" style="80" customWidth="1"/>
    <col min="16122" max="16122" width="13.8833333333333" style="80" customWidth="1"/>
    <col min="16123" max="16125" width="9" style="80"/>
    <col min="16126" max="16127" width="10.5" style="80" customWidth="1"/>
    <col min="16128" max="16384" width="9" style="80"/>
  </cols>
  <sheetData>
    <row r="1" ht="45" customHeight="1" spans="1:4">
      <c r="A1" s="77" t="s">
        <v>1910</v>
      </c>
      <c r="B1" s="82"/>
      <c r="C1" s="82"/>
      <c r="D1" s="77"/>
    </row>
    <row r="2" ht="20.1" customHeight="1" spans="1:4">
      <c r="A2" s="83"/>
      <c r="B2" s="84"/>
      <c r="C2" s="85"/>
      <c r="D2" s="86" t="s">
        <v>1790</v>
      </c>
    </row>
    <row r="3" ht="45" customHeight="1" spans="1:5">
      <c r="A3" s="87" t="s">
        <v>1198</v>
      </c>
      <c r="B3" s="88" t="s">
        <v>5</v>
      </c>
      <c r="C3" s="88" t="s">
        <v>6</v>
      </c>
      <c r="D3" s="88" t="s">
        <v>7</v>
      </c>
      <c r="E3" s="89" t="s">
        <v>8</v>
      </c>
    </row>
    <row r="4" ht="36" customHeight="1" spans="1:5">
      <c r="A4" s="90" t="s">
        <v>1896</v>
      </c>
      <c r="B4" s="91">
        <v>13718</v>
      </c>
      <c r="C4" s="92">
        <v>14782</v>
      </c>
      <c r="D4" s="93">
        <f>(C4-B4)/B4</f>
        <v>0.078</v>
      </c>
      <c r="E4" s="89" t="str">
        <f t="shared" ref="E4:E22" si="0">IF(A4&lt;&gt;"",IF(SUM(B4:C4)&lt;&gt;0,"是","否"),"是")</f>
        <v>是</v>
      </c>
    </row>
    <row r="5" ht="36" customHeight="1" spans="1:5">
      <c r="A5" s="94" t="s">
        <v>1897</v>
      </c>
      <c r="B5" s="95">
        <v>13657</v>
      </c>
      <c r="C5" s="96">
        <v>14698</v>
      </c>
      <c r="D5" s="97">
        <f t="shared" ref="D5:D22" si="1">(C5-B5)/B5</f>
        <v>0.076</v>
      </c>
      <c r="E5" s="89" t="str">
        <f t="shared" si="0"/>
        <v>是</v>
      </c>
    </row>
    <row r="6" ht="36" customHeight="1" spans="1:5">
      <c r="A6" s="90" t="s">
        <v>1898</v>
      </c>
      <c r="B6" s="91">
        <v>17384</v>
      </c>
      <c r="C6" s="92">
        <v>18542</v>
      </c>
      <c r="D6" s="93">
        <f t="shared" si="1"/>
        <v>0.067</v>
      </c>
      <c r="E6" s="89" t="str">
        <f t="shared" si="0"/>
        <v>是</v>
      </c>
    </row>
    <row r="7" ht="36" customHeight="1" spans="1:5">
      <c r="A7" s="94" t="s">
        <v>1897</v>
      </c>
      <c r="B7" s="95">
        <v>17261</v>
      </c>
      <c r="C7" s="98">
        <v>18525</v>
      </c>
      <c r="D7" s="97">
        <f t="shared" si="1"/>
        <v>0.073</v>
      </c>
      <c r="E7" s="89" t="str">
        <f t="shared" si="0"/>
        <v>是</v>
      </c>
    </row>
    <row r="8" ht="36" customHeight="1" spans="1:6">
      <c r="A8" s="90" t="s">
        <v>1899</v>
      </c>
      <c r="B8" s="91">
        <v>987</v>
      </c>
      <c r="C8" s="99">
        <v>1270</v>
      </c>
      <c r="D8" s="93">
        <f t="shared" si="1"/>
        <v>0.287</v>
      </c>
      <c r="E8" s="89" t="str">
        <f t="shared" si="0"/>
        <v>是</v>
      </c>
      <c r="F8" s="80" t="s">
        <v>1911</v>
      </c>
    </row>
    <row r="9" ht="36" customHeight="1" spans="1:5">
      <c r="A9" s="94" t="s">
        <v>1897</v>
      </c>
      <c r="B9" s="95">
        <v>845</v>
      </c>
      <c r="C9" s="100">
        <v>1074</v>
      </c>
      <c r="D9" s="97">
        <f t="shared" si="1"/>
        <v>0.271</v>
      </c>
      <c r="E9" s="89" t="str">
        <f t="shared" si="0"/>
        <v>是</v>
      </c>
    </row>
    <row r="10" ht="36" customHeight="1" spans="1:5">
      <c r="A10" s="90" t="s">
        <v>1900</v>
      </c>
      <c r="B10" s="91">
        <v>4002</v>
      </c>
      <c r="C10" s="92">
        <v>4046</v>
      </c>
      <c r="D10" s="93">
        <f t="shared" si="1"/>
        <v>0.011</v>
      </c>
      <c r="E10" s="89" t="str">
        <f t="shared" si="0"/>
        <v>是</v>
      </c>
    </row>
    <row r="11" ht="36" customHeight="1" spans="1:5">
      <c r="A11" s="94" t="s">
        <v>1897</v>
      </c>
      <c r="B11" s="95">
        <v>3909</v>
      </c>
      <c r="C11" s="98">
        <v>3981</v>
      </c>
      <c r="D11" s="97">
        <f t="shared" si="1"/>
        <v>0.018</v>
      </c>
      <c r="E11" s="89" t="str">
        <f t="shared" si="0"/>
        <v>是</v>
      </c>
    </row>
    <row r="12" ht="36" customHeight="1" spans="1:5">
      <c r="A12" s="90" t="s">
        <v>1901</v>
      </c>
      <c r="B12" s="91">
        <v>719</v>
      </c>
      <c r="C12" s="92">
        <v>727</v>
      </c>
      <c r="D12" s="93">
        <f t="shared" si="1"/>
        <v>0.011</v>
      </c>
      <c r="E12" s="89" t="str">
        <f t="shared" si="0"/>
        <v>是</v>
      </c>
    </row>
    <row r="13" ht="36" customHeight="1" spans="1:5">
      <c r="A13" s="94" t="s">
        <v>1897</v>
      </c>
      <c r="B13" s="95">
        <v>717</v>
      </c>
      <c r="C13" s="98">
        <v>725</v>
      </c>
      <c r="D13" s="97">
        <f t="shared" si="1"/>
        <v>0.011</v>
      </c>
      <c r="E13" s="89" t="str">
        <f t="shared" si="0"/>
        <v>是</v>
      </c>
    </row>
    <row r="14" s="79" customFormat="1" ht="36" customHeight="1" spans="1:5">
      <c r="A14" s="90" t="s">
        <v>1902</v>
      </c>
      <c r="B14" s="99">
        <v>6669</v>
      </c>
      <c r="C14" s="99">
        <v>7552</v>
      </c>
      <c r="D14" s="93">
        <f t="shared" si="1"/>
        <v>0.132</v>
      </c>
      <c r="E14" s="89" t="str">
        <f t="shared" si="0"/>
        <v>是</v>
      </c>
    </row>
    <row r="15" ht="36" customHeight="1" spans="1:5">
      <c r="A15" s="94" t="s">
        <v>1897</v>
      </c>
      <c r="B15" s="101">
        <v>6655</v>
      </c>
      <c r="C15" s="100">
        <v>7542</v>
      </c>
      <c r="D15" s="97">
        <f t="shared" si="1"/>
        <v>0.133</v>
      </c>
      <c r="E15" s="89" t="str">
        <f t="shared" si="0"/>
        <v>是</v>
      </c>
    </row>
    <row r="16" ht="36" customHeight="1" spans="1:5">
      <c r="A16" s="90" t="s">
        <v>1903</v>
      </c>
      <c r="B16" s="102">
        <v>8999</v>
      </c>
      <c r="C16" s="92">
        <v>9958</v>
      </c>
      <c r="D16" s="93">
        <f t="shared" si="1"/>
        <v>0.107</v>
      </c>
      <c r="E16" s="89" t="str">
        <f t="shared" si="0"/>
        <v>是</v>
      </c>
    </row>
    <row r="17" ht="36" customHeight="1" spans="1:5">
      <c r="A17" s="94" t="s">
        <v>1897</v>
      </c>
      <c r="B17" s="103">
        <v>8999</v>
      </c>
      <c r="C17" s="104">
        <v>9106</v>
      </c>
      <c r="D17" s="97">
        <f t="shared" si="1"/>
        <v>0.012</v>
      </c>
      <c r="E17" s="89" t="str">
        <f t="shared" si="0"/>
        <v>是</v>
      </c>
    </row>
    <row r="18" ht="36" customHeight="1" spans="1:5">
      <c r="A18" s="105" t="s">
        <v>1904</v>
      </c>
      <c r="B18" s="102">
        <f>SUM(B4,B6,B8,B10,B12,B14,B16)</f>
        <v>52478</v>
      </c>
      <c r="C18" s="102">
        <f>SUM(C4,C6,C8,C10,C12,C14,C16)</f>
        <v>56877</v>
      </c>
      <c r="D18" s="93">
        <f t="shared" si="1"/>
        <v>0.084</v>
      </c>
      <c r="E18" s="89" t="str">
        <f t="shared" si="0"/>
        <v>是</v>
      </c>
    </row>
    <row r="19" ht="36" customHeight="1" spans="1:5">
      <c r="A19" s="94" t="s">
        <v>1905</v>
      </c>
      <c r="B19" s="103">
        <v>52043</v>
      </c>
      <c r="C19" s="103">
        <v>55651</v>
      </c>
      <c r="D19" s="97">
        <f t="shared" si="1"/>
        <v>0.069</v>
      </c>
      <c r="E19" s="89" t="str">
        <f t="shared" si="0"/>
        <v>是</v>
      </c>
    </row>
    <row r="20" ht="36" customHeight="1" spans="1:5">
      <c r="A20" s="90" t="s">
        <v>1906</v>
      </c>
      <c r="B20" s="102"/>
      <c r="C20" s="99"/>
      <c r="D20" s="93"/>
      <c r="E20" s="89" t="str">
        <f t="shared" si="0"/>
        <v>否</v>
      </c>
    </row>
    <row r="21" ht="36" customHeight="1" spans="1:5">
      <c r="A21" s="106" t="s">
        <v>1907</v>
      </c>
      <c r="B21" s="102">
        <v>27840</v>
      </c>
      <c r="C21" s="99">
        <v>30420</v>
      </c>
      <c r="D21" s="93">
        <f t="shared" si="1"/>
        <v>0.093</v>
      </c>
      <c r="E21" s="89" t="str">
        <f t="shared" si="0"/>
        <v>是</v>
      </c>
    </row>
    <row r="22" ht="36" customHeight="1" spans="1:5">
      <c r="A22" s="105" t="s">
        <v>1908</v>
      </c>
      <c r="B22" s="102">
        <f>SUM(B18,B20,B21)</f>
        <v>80318</v>
      </c>
      <c r="C22" s="102">
        <f>SUM(C18,C20,C21)</f>
        <v>87297</v>
      </c>
      <c r="D22" s="93">
        <f t="shared" si="1"/>
        <v>0.087</v>
      </c>
      <c r="E22" s="89" t="str">
        <f t="shared" si="0"/>
        <v>是</v>
      </c>
    </row>
    <row r="23" spans="2:3">
      <c r="B23" s="107"/>
      <c r="C23" s="107"/>
    </row>
    <row r="24" spans="2:3">
      <c r="B24" s="107"/>
      <c r="C24" s="107"/>
    </row>
    <row r="25" spans="2:3">
      <c r="B25" s="107"/>
      <c r="C25" s="107"/>
    </row>
    <row r="26" spans="2:3">
      <c r="B26" s="107"/>
      <c r="C26" s="107"/>
    </row>
  </sheetData>
  <autoFilter xmlns:etc="http://www.wps.cn/officeDocument/2017/etCustomData" ref="A3:F22" etc:filterBottomFollowUsedRange="0">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5: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2"/>
  <sheetViews>
    <sheetView workbookViewId="0">
      <selection activeCell="G11" sqref="G11"/>
    </sheetView>
  </sheetViews>
  <sheetFormatPr defaultColWidth="10" defaultRowHeight="13.5" outlineLevelCol="6"/>
  <cols>
    <col min="1" max="1" width="24.6333333333333" style="35" customWidth="1"/>
    <col min="2" max="7" width="15.6333333333333" style="35" customWidth="1"/>
    <col min="8" max="8" width="9.76666666666667" style="35" customWidth="1"/>
    <col min="9" max="16384" width="10" style="35"/>
  </cols>
  <sheetData>
    <row r="1" s="35" customFormat="1" ht="30" customHeight="1" spans="1:1">
      <c r="A1" s="63"/>
    </row>
    <row r="2" s="35" customFormat="1" ht="28.6" customHeight="1" spans="1:7">
      <c r="A2" s="77" t="s">
        <v>1912</v>
      </c>
      <c r="B2" s="77"/>
      <c r="C2" s="77"/>
      <c r="D2" s="77"/>
      <c r="E2" s="77"/>
      <c r="F2" s="77"/>
      <c r="G2" s="77"/>
    </row>
    <row r="3" s="35" customFormat="1" ht="23" customHeight="1" spans="1:7">
      <c r="A3" s="67"/>
      <c r="B3" s="67"/>
      <c r="F3" s="68" t="s">
        <v>1913</v>
      </c>
      <c r="G3" s="68"/>
    </row>
    <row r="4" s="35" customFormat="1" ht="30" customHeight="1" spans="1:7">
      <c r="A4" s="72" t="s">
        <v>1914</v>
      </c>
      <c r="B4" s="72" t="s">
        <v>1915</v>
      </c>
      <c r="C4" s="72"/>
      <c r="D4" s="72"/>
      <c r="E4" s="72" t="s">
        <v>1916</v>
      </c>
      <c r="F4" s="72"/>
      <c r="G4" s="72"/>
    </row>
    <row r="5" s="35" customFormat="1" ht="30" customHeight="1" spans="1:7">
      <c r="A5" s="72"/>
      <c r="B5" s="78"/>
      <c r="C5" s="72" t="s">
        <v>1917</v>
      </c>
      <c r="D5" s="72" t="s">
        <v>1918</v>
      </c>
      <c r="E5" s="78"/>
      <c r="F5" s="72" t="s">
        <v>1917</v>
      </c>
      <c r="G5" s="72" t="s">
        <v>1918</v>
      </c>
    </row>
    <row r="6" s="35" customFormat="1" ht="30" customHeight="1" spans="1:7">
      <c r="A6" s="72" t="s">
        <v>1919</v>
      </c>
      <c r="B6" s="72" t="s">
        <v>1920</v>
      </c>
      <c r="C6" s="72" t="s">
        <v>1921</v>
      </c>
      <c r="D6" s="72" t="s">
        <v>1922</v>
      </c>
      <c r="E6" s="72" t="s">
        <v>1923</v>
      </c>
      <c r="F6" s="72" t="s">
        <v>1924</v>
      </c>
      <c r="G6" s="72" t="s">
        <v>1925</v>
      </c>
    </row>
    <row r="7" s="35" customFormat="1" ht="30" customHeight="1" spans="1:7">
      <c r="A7" s="72" t="s">
        <v>1926</v>
      </c>
      <c r="B7" s="69">
        <v>40.61</v>
      </c>
      <c r="C7" s="69">
        <v>13.77</v>
      </c>
      <c r="D7" s="69">
        <v>26.84</v>
      </c>
      <c r="E7" s="69">
        <v>38.63</v>
      </c>
      <c r="F7" s="69">
        <v>12.5</v>
      </c>
      <c r="G7" s="69">
        <v>26.13</v>
      </c>
    </row>
    <row r="8" s="35" customFormat="1" ht="27" customHeight="1" spans="1:7">
      <c r="A8" s="76" t="s">
        <v>1927</v>
      </c>
      <c r="B8" s="76"/>
      <c r="C8" s="76"/>
      <c r="D8" s="76"/>
      <c r="E8" s="76"/>
      <c r="F8" s="76"/>
      <c r="G8" s="76"/>
    </row>
    <row r="9" s="35" customFormat="1" ht="27" customHeight="1" spans="1:7">
      <c r="A9" s="76" t="s">
        <v>1928</v>
      </c>
      <c r="B9" s="76"/>
      <c r="C9" s="76"/>
      <c r="D9" s="76"/>
      <c r="E9" s="76"/>
      <c r="F9" s="76"/>
      <c r="G9" s="76"/>
    </row>
    <row r="10" s="35" customFormat="1" ht="18" customHeight="1" spans="1:7">
      <c r="A10" s="63"/>
      <c r="B10" s="63"/>
      <c r="C10" s="63"/>
      <c r="D10" s="63"/>
      <c r="E10" s="63"/>
      <c r="F10" s="63"/>
      <c r="G10" s="63"/>
    </row>
    <row r="11" s="35" customFormat="1" ht="18" customHeight="1" spans="1:7">
      <c r="A11" s="63"/>
      <c r="B11" s="63"/>
      <c r="C11" s="63"/>
      <c r="D11" s="63"/>
      <c r="E11" s="63"/>
      <c r="F11" s="63"/>
      <c r="G11" s="63"/>
    </row>
    <row r="12" s="35" customFormat="1" ht="18" customHeight="1" spans="1:7">
      <c r="A12" s="63"/>
      <c r="B12" s="63"/>
      <c r="C12" s="63"/>
      <c r="D12" s="63"/>
      <c r="E12" s="63"/>
      <c r="F12" s="63"/>
      <c r="G12" s="63"/>
    </row>
    <row r="13" s="35" customFormat="1" ht="18" customHeight="1" spans="1:7">
      <c r="A13" s="63"/>
      <c r="B13" s="63"/>
      <c r="C13" s="63"/>
      <c r="D13" s="63"/>
      <c r="E13" s="63"/>
      <c r="F13" s="63"/>
      <c r="G13" s="63"/>
    </row>
    <row r="14" s="35" customFormat="1" ht="33" customHeight="1" spans="1:7">
      <c r="A14" s="67"/>
      <c r="B14" s="67"/>
      <c r="C14" s="67"/>
      <c r="D14" s="67"/>
      <c r="E14" s="67"/>
      <c r="F14" s="67"/>
      <c r="G14" s="67"/>
    </row>
    <row r="15" s="35" customFormat="1" ht="28.6" customHeight="1"/>
    <row r="16" s="35" customFormat="1" ht="21" customHeight="1"/>
    <row r="17" s="35" customFormat="1" ht="30" customHeight="1"/>
    <row r="18" s="35" customFormat="1" ht="30" customHeight="1"/>
    <row r="19" s="35" customFormat="1" ht="30" customHeight="1"/>
    <row r="20" s="35" customFormat="1" ht="30" customHeight="1"/>
    <row r="21" s="37" customFormat="1" ht="25" customHeight="1"/>
    <row r="22" s="37" customFormat="1" ht="25" customHeight="1"/>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5"/>
  <sheetViews>
    <sheetView workbookViewId="0">
      <selection activeCell="E13" sqref="E13"/>
    </sheetView>
  </sheetViews>
  <sheetFormatPr defaultColWidth="10" defaultRowHeight="13.5" outlineLevelCol="6"/>
  <cols>
    <col min="1" max="1" width="62.25" style="35" customWidth="1"/>
    <col min="2" max="3" width="28.6333333333333" style="35" customWidth="1"/>
    <col min="4" max="4" width="9.76666666666667" style="35" customWidth="1"/>
    <col min="5" max="16384" width="10" style="35"/>
  </cols>
  <sheetData>
    <row r="1" s="35" customFormat="1" ht="23" customHeight="1"/>
    <row r="2" s="35" customFormat="1" ht="28.6" customHeight="1" spans="1:3">
      <c r="A2" s="59" t="s">
        <v>1929</v>
      </c>
      <c r="B2" s="59"/>
      <c r="C2" s="59"/>
    </row>
    <row r="3" s="35" customFormat="1" ht="27" customHeight="1" spans="1:3">
      <c r="A3" s="67"/>
      <c r="B3" s="67"/>
      <c r="C3" s="68" t="s">
        <v>1913</v>
      </c>
    </row>
    <row r="4" s="70" customFormat="1" ht="24" customHeight="1" spans="1:3">
      <c r="A4" s="72" t="s">
        <v>1930</v>
      </c>
      <c r="B4" s="72" t="s">
        <v>1870</v>
      </c>
      <c r="C4" s="72" t="s">
        <v>1931</v>
      </c>
    </row>
    <row r="5" s="70" customFormat="1" ht="32" customHeight="1" spans="1:3">
      <c r="A5" s="73" t="s">
        <v>1932</v>
      </c>
      <c r="B5" s="69">
        <v>11.62</v>
      </c>
      <c r="C5" s="69">
        <v>12.6</v>
      </c>
    </row>
    <row r="6" s="70" customFormat="1" ht="32" customHeight="1" spans="1:3">
      <c r="A6" s="73" t="s">
        <v>1933</v>
      </c>
      <c r="B6" s="69">
        <v>13.77</v>
      </c>
      <c r="C6" s="69">
        <v>13.77</v>
      </c>
    </row>
    <row r="7" s="70" customFormat="1" ht="32" customHeight="1" spans="1:3">
      <c r="A7" s="73" t="s">
        <v>1934</v>
      </c>
      <c r="B7" s="69">
        <v>0.67</v>
      </c>
      <c r="C7" s="69">
        <v>0.67</v>
      </c>
    </row>
    <row r="8" s="70" customFormat="1" ht="30" customHeight="1" spans="1:3">
      <c r="A8" s="74" t="s">
        <v>1935</v>
      </c>
      <c r="B8" s="69"/>
      <c r="C8" s="69"/>
    </row>
    <row r="9" s="70" customFormat="1" ht="32" customHeight="1" spans="1:3">
      <c r="A9" s="74" t="s">
        <v>1936</v>
      </c>
      <c r="B9" s="69">
        <v>0.67</v>
      </c>
      <c r="C9" s="69">
        <v>0.67</v>
      </c>
    </row>
    <row r="10" s="70" customFormat="1" ht="32" customHeight="1" spans="1:3">
      <c r="A10" s="73" t="s">
        <v>1937</v>
      </c>
      <c r="B10" s="69">
        <v>0.1</v>
      </c>
      <c r="C10" s="69">
        <v>0.1</v>
      </c>
    </row>
    <row r="11" s="70" customFormat="1" ht="32" customHeight="1" spans="1:3">
      <c r="A11" s="73" t="s">
        <v>1938</v>
      </c>
      <c r="B11" s="69">
        <v>12.5</v>
      </c>
      <c r="C11" s="69">
        <v>12.5</v>
      </c>
    </row>
    <row r="12" s="70" customFormat="1" ht="32" customHeight="1" spans="1:3">
      <c r="A12" s="73" t="s">
        <v>1939</v>
      </c>
      <c r="B12" s="69"/>
      <c r="C12" s="69"/>
    </row>
    <row r="13" s="70" customFormat="1" ht="32" customHeight="1" spans="1:3">
      <c r="A13" s="73" t="s">
        <v>1940</v>
      </c>
      <c r="B13" s="69">
        <v>13.77</v>
      </c>
      <c r="C13" s="69"/>
    </row>
    <row r="14" s="71" customFormat="1" ht="96" customHeight="1" spans="1:7">
      <c r="A14" s="75" t="s">
        <v>1941</v>
      </c>
      <c r="B14" s="75"/>
      <c r="C14" s="75"/>
      <c r="D14" s="76"/>
      <c r="E14" s="76"/>
      <c r="F14" s="76"/>
      <c r="G14" s="76"/>
    </row>
    <row r="15" s="35" customFormat="1" spans="1:3">
      <c r="A15" s="67"/>
      <c r="B15" s="67"/>
      <c r="C15" s="67"/>
    </row>
  </sheetData>
  <mergeCells count="2">
    <mergeCell ref="A2:C2"/>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5"/>
  <sheetViews>
    <sheetView workbookViewId="0">
      <selection activeCell="B5" sqref="B5:C13"/>
    </sheetView>
  </sheetViews>
  <sheetFormatPr defaultColWidth="10" defaultRowHeight="13.5" outlineLevelCol="6"/>
  <cols>
    <col min="1" max="1" width="60" style="35" customWidth="1"/>
    <col min="2" max="3" width="25.6333333333333" style="35" customWidth="1"/>
    <col min="4" max="4" width="9.76666666666667" style="35" customWidth="1"/>
    <col min="5" max="16384" width="10" style="35"/>
  </cols>
  <sheetData>
    <row r="1" s="35" customFormat="1" ht="23" customHeight="1"/>
    <row r="2" s="35" customFormat="1" ht="28.6" customHeight="1" spans="1:3">
      <c r="A2" s="59" t="s">
        <v>1942</v>
      </c>
      <c r="B2" s="59"/>
      <c r="C2" s="59"/>
    </row>
    <row r="3" s="35" customFormat="1" ht="27" customHeight="1" spans="1:3">
      <c r="A3" s="67"/>
      <c r="B3" s="67"/>
      <c r="C3" s="68" t="s">
        <v>1913</v>
      </c>
    </row>
    <row r="4" s="35" customFormat="1" ht="24" customHeight="1" spans="1:3">
      <c r="A4" s="42" t="s">
        <v>1930</v>
      </c>
      <c r="B4" s="42" t="s">
        <v>1870</v>
      </c>
      <c r="C4" s="42" t="s">
        <v>1931</v>
      </c>
    </row>
    <row r="5" s="35" customFormat="1" ht="32" customHeight="1" spans="1:3">
      <c r="A5" s="65" t="s">
        <v>1932</v>
      </c>
      <c r="B5" s="69">
        <v>11.62</v>
      </c>
      <c r="C5" s="69">
        <v>12.6</v>
      </c>
    </row>
    <row r="6" s="35" customFormat="1" ht="32" customHeight="1" spans="1:3">
      <c r="A6" s="65" t="s">
        <v>1933</v>
      </c>
      <c r="B6" s="69">
        <v>13.77</v>
      </c>
      <c r="C6" s="69">
        <v>13.77</v>
      </c>
    </row>
    <row r="7" s="35" customFormat="1" ht="32" customHeight="1" spans="1:3">
      <c r="A7" s="65" t="s">
        <v>1934</v>
      </c>
      <c r="B7" s="69">
        <v>0.67</v>
      </c>
      <c r="C7" s="69">
        <v>0.67</v>
      </c>
    </row>
    <row r="8" s="35" customFormat="1" ht="32" customHeight="1" spans="1:3">
      <c r="A8" s="65" t="s">
        <v>1943</v>
      </c>
      <c r="B8" s="69"/>
      <c r="C8" s="69"/>
    </row>
    <row r="9" s="35" customFormat="1" ht="32" customHeight="1" spans="1:3">
      <c r="A9" s="65" t="s">
        <v>1944</v>
      </c>
      <c r="B9" s="69">
        <v>0.67</v>
      </c>
      <c r="C9" s="69">
        <v>0.67</v>
      </c>
    </row>
    <row r="10" s="35" customFormat="1" ht="32" customHeight="1" spans="1:3">
      <c r="A10" s="65" t="s">
        <v>1937</v>
      </c>
      <c r="B10" s="69">
        <v>0.1</v>
      </c>
      <c r="C10" s="69">
        <v>0.1</v>
      </c>
    </row>
    <row r="11" s="35" customFormat="1" ht="32" customHeight="1" spans="1:3">
      <c r="A11" s="65" t="s">
        <v>1938</v>
      </c>
      <c r="B11" s="69">
        <v>12.5</v>
      </c>
      <c r="C11" s="69">
        <v>12.5</v>
      </c>
    </row>
    <row r="12" s="35" customFormat="1" ht="32" customHeight="1" spans="1:3">
      <c r="A12" s="65" t="s">
        <v>1939</v>
      </c>
      <c r="B12" s="69"/>
      <c r="C12" s="69"/>
    </row>
    <row r="13" s="35" customFormat="1" ht="32" customHeight="1" spans="1:3">
      <c r="A13" s="65" t="s">
        <v>1940</v>
      </c>
      <c r="B13" s="69">
        <v>13.77</v>
      </c>
      <c r="C13" s="69"/>
    </row>
    <row r="14" s="37" customFormat="1" ht="94" customHeight="1" spans="1:7">
      <c r="A14" s="47" t="s">
        <v>1945</v>
      </c>
      <c r="B14" s="47"/>
      <c r="C14" s="47"/>
      <c r="D14" s="62"/>
      <c r="E14" s="62"/>
      <c r="F14" s="62"/>
      <c r="G14" s="62"/>
    </row>
    <row r="15" s="35" customFormat="1" spans="1:3">
      <c r="A15" s="67"/>
      <c r="B15" s="67"/>
      <c r="C15" s="67"/>
    </row>
  </sheetData>
  <mergeCells count="2">
    <mergeCell ref="A2:C2"/>
    <mergeCell ref="A14:C14"/>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2"/>
  <sheetViews>
    <sheetView topLeftCell="A4" workbookViewId="0">
      <selection activeCell="B5" sqref="B5:C11"/>
    </sheetView>
  </sheetViews>
  <sheetFormatPr defaultColWidth="10" defaultRowHeight="13.5" outlineLevelCol="2"/>
  <cols>
    <col min="1" max="1" width="60.5" style="35" customWidth="1"/>
    <col min="2" max="3" width="25.6333333333333" style="35" customWidth="1"/>
    <col min="4" max="4" width="9.76666666666667" style="35" customWidth="1"/>
    <col min="5" max="16384" width="10" style="35"/>
  </cols>
  <sheetData>
    <row r="1" s="35" customFormat="1" ht="24" customHeight="1"/>
    <row r="2" s="35" customFormat="1" ht="28.6" customHeight="1" spans="1:3">
      <c r="A2" s="59" t="s">
        <v>1946</v>
      </c>
      <c r="B2" s="59"/>
      <c r="C2" s="59"/>
    </row>
    <row r="3" s="35" customFormat="1" ht="25" customHeight="1" spans="1:3">
      <c r="A3" s="67"/>
      <c r="B3" s="67"/>
      <c r="C3" s="68" t="s">
        <v>1913</v>
      </c>
    </row>
    <row r="4" s="35" customFormat="1" ht="32" customHeight="1" spans="1:3">
      <c r="A4" s="42" t="s">
        <v>1930</v>
      </c>
      <c r="B4" s="42" t="s">
        <v>1870</v>
      </c>
      <c r="C4" s="42" t="s">
        <v>1931</v>
      </c>
    </row>
    <row r="5" s="35" customFormat="1" ht="32" customHeight="1" spans="1:3">
      <c r="A5" s="65" t="s">
        <v>1947</v>
      </c>
      <c r="B5" s="66">
        <v>17.97</v>
      </c>
      <c r="C5" s="66">
        <v>23.96</v>
      </c>
    </row>
    <row r="6" s="35" customFormat="1" ht="32" customHeight="1" spans="1:3">
      <c r="A6" s="65" t="s">
        <v>1948</v>
      </c>
      <c r="B6" s="66">
        <v>24.66</v>
      </c>
      <c r="C6" s="66">
        <v>26.84</v>
      </c>
    </row>
    <row r="7" s="35" customFormat="1" ht="32" customHeight="1" spans="1:3">
      <c r="A7" s="65" t="s">
        <v>1949</v>
      </c>
      <c r="B7" s="66">
        <v>0</v>
      </c>
      <c r="C7" s="66">
        <v>2.18</v>
      </c>
    </row>
    <row r="8" s="35" customFormat="1" ht="32" customHeight="1" spans="1:3">
      <c r="A8" s="65" t="s">
        <v>1950</v>
      </c>
      <c r="B8" s="66">
        <v>0.01</v>
      </c>
      <c r="C8" s="66">
        <v>0.01</v>
      </c>
    </row>
    <row r="9" s="35" customFormat="1" ht="32" customHeight="1" spans="1:3">
      <c r="A9" s="65" t="s">
        <v>1951</v>
      </c>
      <c r="B9" s="66">
        <v>17.96</v>
      </c>
      <c r="C9" s="66">
        <v>26.13</v>
      </c>
    </row>
    <row r="10" s="35" customFormat="1" ht="32" customHeight="1" spans="1:3">
      <c r="A10" s="65" t="s">
        <v>1952</v>
      </c>
      <c r="B10" s="66">
        <v>0</v>
      </c>
      <c r="C10" s="66">
        <v>2.18</v>
      </c>
    </row>
    <row r="11" s="35" customFormat="1" ht="32" customHeight="1" spans="1:3">
      <c r="A11" s="65" t="s">
        <v>1953</v>
      </c>
      <c r="B11" s="66">
        <v>24.66</v>
      </c>
      <c r="C11" s="66">
        <v>26.84</v>
      </c>
    </row>
    <row r="12" s="37" customFormat="1" ht="113" customHeight="1" spans="1:3">
      <c r="A12" s="47" t="s">
        <v>1954</v>
      </c>
      <c r="B12" s="47"/>
      <c r="C12" s="47"/>
    </row>
  </sheetData>
  <mergeCells count="2">
    <mergeCell ref="A2:C2"/>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2"/>
  <sheetViews>
    <sheetView topLeftCell="A2" workbookViewId="0">
      <selection activeCell="B5" sqref="B5:C11"/>
    </sheetView>
  </sheetViews>
  <sheetFormatPr defaultColWidth="10" defaultRowHeight="13.5" outlineLevelCol="2"/>
  <cols>
    <col min="1" max="1" width="59.3833333333333" style="35" customWidth="1"/>
    <col min="2" max="3" width="25.6333333333333" style="35" customWidth="1"/>
    <col min="4" max="4" width="9.76666666666667" style="35" customWidth="1"/>
    <col min="5" max="16384" width="10" style="35"/>
  </cols>
  <sheetData>
    <row r="1" s="35" customFormat="1" ht="24" customHeight="1"/>
    <row r="2" s="35" customFormat="1" ht="28.6" customHeight="1" spans="1:3">
      <c r="A2" s="59" t="s">
        <v>1955</v>
      </c>
      <c r="B2" s="59"/>
      <c r="C2" s="59"/>
    </row>
    <row r="3" s="36" customFormat="1" ht="25" customHeight="1" spans="1:3">
      <c r="A3" s="64"/>
      <c r="B3" s="64"/>
      <c r="C3" s="51" t="s">
        <v>1913</v>
      </c>
    </row>
    <row r="4" s="36" customFormat="1" ht="32" customHeight="1" spans="1:3">
      <c r="A4" s="42" t="s">
        <v>1930</v>
      </c>
      <c r="B4" s="42" t="s">
        <v>1870</v>
      </c>
      <c r="C4" s="42" t="s">
        <v>1931</v>
      </c>
    </row>
    <row r="5" s="36" customFormat="1" ht="32" customHeight="1" spans="1:3">
      <c r="A5" s="65" t="s">
        <v>1947</v>
      </c>
      <c r="B5" s="66">
        <v>17.97</v>
      </c>
      <c r="C5" s="66">
        <v>23.96</v>
      </c>
    </row>
    <row r="6" s="36" customFormat="1" ht="32" customHeight="1" spans="1:3">
      <c r="A6" s="65" t="s">
        <v>1948</v>
      </c>
      <c r="B6" s="66">
        <v>24.66</v>
      </c>
      <c r="C6" s="66">
        <v>26.84</v>
      </c>
    </row>
    <row r="7" s="36" customFormat="1" ht="32" customHeight="1" spans="1:3">
      <c r="A7" s="65" t="s">
        <v>1949</v>
      </c>
      <c r="B7" s="66">
        <v>0</v>
      </c>
      <c r="C7" s="66">
        <v>2.18</v>
      </c>
    </row>
    <row r="8" s="36" customFormat="1" ht="32" customHeight="1" spans="1:3">
      <c r="A8" s="65" t="s">
        <v>1950</v>
      </c>
      <c r="B8" s="66">
        <v>0.01</v>
      </c>
      <c r="C8" s="66">
        <v>0.01</v>
      </c>
    </row>
    <row r="9" s="36" customFormat="1" ht="32" customHeight="1" spans="1:3">
      <c r="A9" s="65" t="s">
        <v>1951</v>
      </c>
      <c r="B9" s="66">
        <v>17.96</v>
      </c>
      <c r="C9" s="66">
        <v>26.13</v>
      </c>
    </row>
    <row r="10" s="36" customFormat="1" ht="32" customHeight="1" spans="1:3">
      <c r="A10" s="65" t="s">
        <v>1956</v>
      </c>
      <c r="B10" s="66">
        <v>0</v>
      </c>
      <c r="C10" s="66">
        <v>2.18</v>
      </c>
    </row>
    <row r="11" s="36" customFormat="1" ht="32" customHeight="1" spans="1:3">
      <c r="A11" s="65" t="s">
        <v>1957</v>
      </c>
      <c r="B11" s="66">
        <v>24.66</v>
      </c>
      <c r="C11" s="66">
        <v>26.84</v>
      </c>
    </row>
    <row r="12" s="37" customFormat="1" ht="98" customHeight="1" spans="1:3">
      <c r="A12" s="47" t="s">
        <v>1958</v>
      </c>
      <c r="B12" s="47"/>
      <c r="C12" s="47"/>
    </row>
  </sheetData>
  <mergeCells count="2">
    <mergeCell ref="A2:C2"/>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topLeftCell="A10" workbookViewId="0">
      <selection activeCell="D21" sqref="D21"/>
    </sheetView>
  </sheetViews>
  <sheetFormatPr defaultColWidth="10" defaultRowHeight="13.5" outlineLevelCol="3"/>
  <cols>
    <col min="1" max="1" width="36" style="35" customWidth="1"/>
    <col min="2" max="4" width="15.6333333333333" style="35" customWidth="1"/>
    <col min="5" max="5" width="9.76666666666667" style="35" customWidth="1"/>
    <col min="6" max="16384" width="10" style="35"/>
  </cols>
  <sheetData>
    <row r="1" s="35" customFormat="1" ht="63" customHeight="1" spans="1:4">
      <c r="A1" s="59" t="s">
        <v>1959</v>
      </c>
      <c r="B1" s="59"/>
      <c r="C1" s="59"/>
      <c r="D1" s="59"/>
    </row>
    <row r="2" s="36" customFormat="1" ht="30" customHeight="1" spans="4:4">
      <c r="D2" s="51" t="s">
        <v>1913</v>
      </c>
    </row>
    <row r="3" s="36" customFormat="1" ht="25" customHeight="1" spans="1:4">
      <c r="A3" s="42" t="s">
        <v>1930</v>
      </c>
      <c r="B3" s="42" t="s">
        <v>1960</v>
      </c>
      <c r="C3" s="42" t="s">
        <v>1961</v>
      </c>
      <c r="D3" s="42" t="s">
        <v>1962</v>
      </c>
    </row>
    <row r="4" s="36" customFormat="1" ht="25" customHeight="1" spans="1:4">
      <c r="A4" s="60" t="s">
        <v>1963</v>
      </c>
      <c r="B4" s="44" t="s">
        <v>1964</v>
      </c>
      <c r="C4" s="53">
        <f>C5+C7</f>
        <v>2.85</v>
      </c>
      <c r="D4" s="53"/>
    </row>
    <row r="5" s="36" customFormat="1" ht="25" customHeight="1" spans="1:4">
      <c r="A5" s="61" t="s">
        <v>1965</v>
      </c>
      <c r="B5" s="44" t="s">
        <v>1921</v>
      </c>
      <c r="C5" s="53">
        <v>0.67</v>
      </c>
      <c r="D5" s="53"/>
    </row>
    <row r="6" s="36" customFormat="1" ht="25" customHeight="1" spans="1:4">
      <c r="A6" s="61" t="s">
        <v>1966</v>
      </c>
      <c r="B6" s="44" t="s">
        <v>1922</v>
      </c>
      <c r="C6" s="53">
        <v>0.67</v>
      </c>
      <c r="D6" s="53"/>
    </row>
    <row r="7" s="36" customFormat="1" ht="25" customHeight="1" spans="1:4">
      <c r="A7" s="61" t="s">
        <v>1967</v>
      </c>
      <c r="B7" s="44" t="s">
        <v>1968</v>
      </c>
      <c r="C7" s="53">
        <v>2.18</v>
      </c>
      <c r="D7" s="53"/>
    </row>
    <row r="8" s="36" customFormat="1" ht="25" customHeight="1" spans="1:4">
      <c r="A8" s="61" t="s">
        <v>1966</v>
      </c>
      <c r="B8" s="44" t="s">
        <v>1924</v>
      </c>
      <c r="C8" s="53">
        <v>1.88</v>
      </c>
      <c r="D8" s="53"/>
    </row>
    <row r="9" s="36" customFormat="1" ht="25" customHeight="1" spans="1:4">
      <c r="A9" s="60" t="s">
        <v>1969</v>
      </c>
      <c r="B9" s="44" t="s">
        <v>1970</v>
      </c>
      <c r="C9" s="53">
        <f>C10+C11</f>
        <v>0.11</v>
      </c>
      <c r="D9" s="53"/>
    </row>
    <row r="10" s="36" customFormat="1" ht="25" customHeight="1" spans="1:4">
      <c r="A10" s="61" t="s">
        <v>1965</v>
      </c>
      <c r="B10" s="44" t="s">
        <v>1971</v>
      </c>
      <c r="C10" s="53">
        <v>0.1</v>
      </c>
      <c r="D10" s="53"/>
    </row>
    <row r="11" s="36" customFormat="1" ht="25" customHeight="1" spans="1:4">
      <c r="A11" s="61" t="s">
        <v>1967</v>
      </c>
      <c r="B11" s="44" t="s">
        <v>1972</v>
      </c>
      <c r="C11" s="53">
        <v>0.01</v>
      </c>
      <c r="D11" s="53"/>
    </row>
    <row r="12" s="36" customFormat="1" ht="25" customHeight="1" spans="1:4">
      <c r="A12" s="60" t="s">
        <v>1973</v>
      </c>
      <c r="B12" s="44" t="s">
        <v>1974</v>
      </c>
      <c r="C12" s="53">
        <f>C13+C14</f>
        <v>1.2</v>
      </c>
      <c r="D12" s="53"/>
    </row>
    <row r="13" s="36" customFormat="1" ht="25" customHeight="1" spans="1:4">
      <c r="A13" s="61" t="s">
        <v>1965</v>
      </c>
      <c r="B13" s="44" t="s">
        <v>1975</v>
      </c>
      <c r="C13" s="53">
        <v>0.4</v>
      </c>
      <c r="D13" s="53"/>
    </row>
    <row r="14" s="36" customFormat="1" ht="25" customHeight="1" spans="1:4">
      <c r="A14" s="61" t="s">
        <v>1967</v>
      </c>
      <c r="B14" s="44" t="s">
        <v>1976</v>
      </c>
      <c r="C14" s="53">
        <v>0.8</v>
      </c>
      <c r="D14" s="53"/>
    </row>
    <row r="15" s="36" customFormat="1" ht="25" customHeight="1" spans="1:4">
      <c r="A15" s="60" t="s">
        <v>1977</v>
      </c>
      <c r="B15" s="44" t="s">
        <v>1978</v>
      </c>
      <c r="C15" s="53">
        <f>C16+C19</f>
        <v>4.68</v>
      </c>
      <c r="D15" s="53"/>
    </row>
    <row r="16" s="36" customFormat="1" ht="25" customHeight="1" spans="1:4">
      <c r="A16" s="61" t="s">
        <v>1965</v>
      </c>
      <c r="B16" s="44" t="s">
        <v>1979</v>
      </c>
      <c r="C16" s="53">
        <v>4.55</v>
      </c>
      <c r="D16" s="53"/>
    </row>
    <row r="17" s="36" customFormat="1" ht="25" customHeight="1" spans="1:4">
      <c r="A17" s="61" t="s">
        <v>1980</v>
      </c>
      <c r="B17" s="44"/>
      <c r="C17" s="53">
        <v>4.1</v>
      </c>
      <c r="D17" s="53"/>
    </row>
    <row r="18" s="36" customFormat="1" ht="25" customHeight="1" spans="1:4">
      <c r="A18" s="61" t="s">
        <v>1981</v>
      </c>
      <c r="B18" s="44" t="s">
        <v>1982</v>
      </c>
      <c r="C18" s="53">
        <v>0.45</v>
      </c>
      <c r="D18" s="53"/>
    </row>
    <row r="19" s="36" customFormat="1" ht="25" customHeight="1" spans="1:4">
      <c r="A19" s="61" t="s">
        <v>1967</v>
      </c>
      <c r="B19" s="44" t="s">
        <v>1983</v>
      </c>
      <c r="C19" s="53">
        <v>0.13</v>
      </c>
      <c r="D19" s="53"/>
    </row>
    <row r="20" s="36" customFormat="1" ht="25" customHeight="1" spans="1:4">
      <c r="A20" s="61" t="s">
        <v>1980</v>
      </c>
      <c r="B20" s="44"/>
      <c r="C20" s="53">
        <v>0.12</v>
      </c>
      <c r="D20" s="53"/>
    </row>
    <row r="21" s="36" customFormat="1" ht="25" customHeight="1" spans="1:4">
      <c r="A21" s="61" t="s">
        <v>1984</v>
      </c>
      <c r="B21" s="44" t="s">
        <v>1985</v>
      </c>
      <c r="C21" s="53">
        <v>0.01</v>
      </c>
      <c r="D21" s="53"/>
    </row>
    <row r="22" s="36" customFormat="1" ht="25" customHeight="1" spans="1:4">
      <c r="A22" s="60" t="s">
        <v>1986</v>
      </c>
      <c r="B22" s="44" t="s">
        <v>1987</v>
      </c>
      <c r="C22" s="53">
        <f>C23+C24</f>
        <v>1.24</v>
      </c>
      <c r="D22" s="53"/>
    </row>
    <row r="23" s="36" customFormat="1" ht="25" customHeight="1" spans="1:4">
      <c r="A23" s="61" t="s">
        <v>1965</v>
      </c>
      <c r="B23" s="44" t="s">
        <v>1988</v>
      </c>
      <c r="C23" s="53">
        <v>0.39</v>
      </c>
      <c r="D23" s="53"/>
    </row>
    <row r="24" s="36" customFormat="1" ht="25" customHeight="1" spans="1:4">
      <c r="A24" s="61" t="s">
        <v>1967</v>
      </c>
      <c r="B24" s="44" t="s">
        <v>1989</v>
      </c>
      <c r="C24" s="53">
        <v>0.85</v>
      </c>
      <c r="D24" s="53"/>
    </row>
    <row r="25" s="37" customFormat="1" ht="70" customHeight="1" spans="1:4">
      <c r="A25" s="62" t="s">
        <v>1990</v>
      </c>
      <c r="B25" s="62"/>
      <c r="C25" s="62"/>
      <c r="D25" s="62"/>
    </row>
    <row r="26" s="35" customFormat="1" ht="25" customHeight="1" spans="1:4">
      <c r="A26" s="63"/>
      <c r="B26" s="63"/>
      <c r="C26" s="63"/>
      <c r="D26" s="63"/>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opLeftCell="A2" workbookViewId="0">
      <selection activeCell="C12" sqref="C12"/>
    </sheetView>
  </sheetViews>
  <sheetFormatPr defaultColWidth="8.88333333333333" defaultRowHeight="13.5" outlineLevelCol="5"/>
  <cols>
    <col min="1" max="1" width="8.88333333333333" style="35"/>
    <col min="2" max="2" width="49.3833333333333" style="35" customWidth="1"/>
    <col min="3" max="6" width="20.6333333333333" style="35" customWidth="1"/>
    <col min="7" max="16384" width="8.88333333333333" style="35"/>
  </cols>
  <sheetData>
    <row r="1" s="35" customFormat="1" spans="1:1">
      <c r="A1" s="49"/>
    </row>
    <row r="2" s="35" customFormat="1" ht="45" customHeight="1" spans="1:6">
      <c r="A2" s="38" t="s">
        <v>1991</v>
      </c>
      <c r="B2" s="38"/>
      <c r="C2" s="38"/>
      <c r="D2" s="38"/>
      <c r="E2" s="38"/>
      <c r="F2" s="38"/>
    </row>
    <row r="3" s="36" customFormat="1" ht="18" customHeight="1" spans="2:6">
      <c r="B3" s="50" t="s">
        <v>1913</v>
      </c>
      <c r="C3" s="51"/>
      <c r="D3" s="51"/>
      <c r="E3" s="51"/>
      <c r="F3" s="51"/>
    </row>
    <row r="4" s="36" customFormat="1" ht="30" customHeight="1" spans="1:6">
      <c r="A4" s="41" t="s">
        <v>4</v>
      </c>
      <c r="B4" s="41"/>
      <c r="C4" s="42" t="s">
        <v>1919</v>
      </c>
      <c r="D4" s="42" t="s">
        <v>1961</v>
      </c>
      <c r="E4" s="42" t="s">
        <v>1962</v>
      </c>
      <c r="F4" s="42" t="s">
        <v>1992</v>
      </c>
    </row>
    <row r="5" s="36" customFormat="1" ht="30" customHeight="1" spans="1:6">
      <c r="A5" s="52" t="s">
        <v>1993</v>
      </c>
      <c r="B5" s="52"/>
      <c r="C5" s="44" t="s">
        <v>1920</v>
      </c>
      <c r="D5" s="53">
        <f>D6+D7</f>
        <v>40.61</v>
      </c>
      <c r="E5" s="53">
        <f>E6+E7</f>
        <v>40.61</v>
      </c>
      <c r="F5" s="54"/>
    </row>
    <row r="6" s="36" customFormat="1" ht="30" customHeight="1" spans="1:6">
      <c r="A6" s="55" t="s">
        <v>1994</v>
      </c>
      <c r="B6" s="55"/>
      <c r="C6" s="44" t="s">
        <v>1921</v>
      </c>
      <c r="D6" s="53">
        <v>13.77</v>
      </c>
      <c r="E6" s="53">
        <v>13.77</v>
      </c>
      <c r="F6" s="54"/>
    </row>
    <row r="7" s="36" customFormat="1" ht="30" customHeight="1" spans="1:6">
      <c r="A7" s="55" t="s">
        <v>1995</v>
      </c>
      <c r="B7" s="55"/>
      <c r="C7" s="44" t="s">
        <v>1922</v>
      </c>
      <c r="D7" s="53">
        <v>26.84</v>
      </c>
      <c r="E7" s="53">
        <v>26.84</v>
      </c>
      <c r="F7" s="54"/>
    </row>
    <row r="8" s="36" customFormat="1" ht="30" customHeight="1" spans="1:6">
      <c r="A8" s="56" t="s">
        <v>1996</v>
      </c>
      <c r="B8" s="56"/>
      <c r="C8" s="44" t="s">
        <v>1923</v>
      </c>
      <c r="D8" s="53"/>
      <c r="E8" s="53"/>
      <c r="F8" s="54"/>
    </row>
    <row r="9" s="36" customFormat="1" ht="30" customHeight="1" spans="1:6">
      <c r="A9" s="55" t="s">
        <v>1994</v>
      </c>
      <c r="B9" s="55"/>
      <c r="C9" s="44" t="s">
        <v>1924</v>
      </c>
      <c r="D9" s="53"/>
      <c r="E9" s="53"/>
      <c r="F9" s="54"/>
    </row>
    <row r="10" s="36" customFormat="1" ht="30" customHeight="1" spans="1:6">
      <c r="A10" s="55" t="s">
        <v>1995</v>
      </c>
      <c r="B10" s="55"/>
      <c r="C10" s="44" t="s">
        <v>1925</v>
      </c>
      <c r="D10" s="53"/>
      <c r="E10" s="53"/>
      <c r="F10" s="54"/>
    </row>
    <row r="11" s="37" customFormat="1" ht="41" customHeight="1" spans="1:6">
      <c r="A11" s="47" t="s">
        <v>1997</v>
      </c>
      <c r="B11" s="47"/>
      <c r="C11" s="47"/>
      <c r="D11" s="47"/>
      <c r="E11" s="47"/>
      <c r="F11" s="47"/>
    </row>
    <row r="14" s="35" customFormat="1" ht="19.5" spans="1:1">
      <c r="A14" s="57"/>
    </row>
    <row r="15" s="35" customFormat="1" ht="19" customHeight="1" spans="1:1">
      <c r="A15" s="58"/>
    </row>
    <row r="16" s="35" customFormat="1" ht="29" customHeight="1"/>
    <row r="17" s="35" customFormat="1" ht="29" customHeight="1"/>
    <row r="18" s="35" customFormat="1" ht="29" customHeight="1"/>
    <row r="19" s="35" customFormat="1" ht="29" customHeight="1"/>
    <row r="20" s="35"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10"/>
  <sheetViews>
    <sheetView workbookViewId="0">
      <selection activeCell="F15" sqref="F15"/>
    </sheetView>
  </sheetViews>
  <sheetFormatPr defaultColWidth="8.88333333333333" defaultRowHeight="13.5" outlineLevelCol="5"/>
  <cols>
    <col min="1" max="1" width="8.88333333333333" style="35"/>
    <col min="2" max="6" width="24.2166666666667" style="35" customWidth="1"/>
    <col min="7" max="16384" width="8.88333333333333" style="35"/>
  </cols>
  <sheetData>
    <row r="1" s="35" customFormat="1" ht="24" customHeight="1"/>
    <row r="2" s="35" customFormat="1" ht="25.5" spans="1:6">
      <c r="A2" s="38" t="s">
        <v>1998</v>
      </c>
      <c r="B2" s="39"/>
      <c r="C2" s="39"/>
      <c r="D2" s="39"/>
      <c r="E2" s="39"/>
      <c r="F2" s="39"/>
    </row>
    <row r="3" s="35" customFormat="1" ht="23" customHeight="1" spans="1:6">
      <c r="A3" s="40" t="s">
        <v>1913</v>
      </c>
      <c r="B3" s="40"/>
      <c r="C3" s="40"/>
      <c r="D3" s="40"/>
      <c r="E3" s="40"/>
      <c r="F3" s="40"/>
    </row>
    <row r="4" s="36" customFormat="1" ht="30" customHeight="1" spans="1:6">
      <c r="A4" s="41" t="s">
        <v>1999</v>
      </c>
      <c r="B4" s="42" t="s">
        <v>1874</v>
      </c>
      <c r="C4" s="42" t="s">
        <v>2000</v>
      </c>
      <c r="D4" s="42" t="s">
        <v>2001</v>
      </c>
      <c r="E4" s="42" t="s">
        <v>2002</v>
      </c>
      <c r="F4" s="42" t="s">
        <v>2003</v>
      </c>
    </row>
    <row r="5" s="36" customFormat="1" ht="45" customHeight="1" spans="1:6">
      <c r="A5" s="43">
        <v>1</v>
      </c>
      <c r="B5" s="44"/>
      <c r="C5" s="45" t="s">
        <v>2004</v>
      </c>
      <c r="D5" s="46"/>
      <c r="E5" s="46" t="s">
        <v>2005</v>
      </c>
      <c r="F5" s="46"/>
    </row>
    <row r="6" s="36" customFormat="1" ht="45" customHeight="1" spans="1:6">
      <c r="A6" s="43">
        <v>2</v>
      </c>
      <c r="B6" s="44"/>
      <c r="C6" s="45"/>
      <c r="D6" s="46"/>
      <c r="E6" s="46"/>
      <c r="F6" s="46"/>
    </row>
    <row r="7" s="36" customFormat="1" ht="45" customHeight="1" spans="1:6">
      <c r="A7" s="43" t="s">
        <v>2006</v>
      </c>
      <c r="B7" s="44"/>
      <c r="C7" s="45"/>
      <c r="D7" s="46"/>
      <c r="E7" s="46"/>
      <c r="F7" s="46"/>
    </row>
    <row r="8" s="37" customFormat="1" ht="33" customHeight="1" spans="1:6">
      <c r="A8" s="47" t="s">
        <v>2007</v>
      </c>
      <c r="B8" s="47"/>
      <c r="C8" s="47"/>
      <c r="D8" s="47"/>
      <c r="E8" s="47"/>
      <c r="F8" s="47"/>
    </row>
    <row r="9" spans="1:6">
      <c r="A9" s="48" t="s">
        <v>2008</v>
      </c>
      <c r="B9" s="48"/>
      <c r="C9" s="48"/>
      <c r="D9" s="48"/>
      <c r="E9" s="48"/>
      <c r="F9" s="48"/>
    </row>
    <row r="10" spans="1:6">
      <c r="A10" s="48"/>
      <c r="B10" s="48"/>
      <c r="C10" s="48"/>
      <c r="D10" s="48"/>
      <c r="E10" s="48"/>
      <c r="F10" s="48"/>
    </row>
  </sheetData>
  <mergeCells count="9">
    <mergeCell ref="A2:F2"/>
    <mergeCell ref="A3:F3"/>
    <mergeCell ref="A8:F8"/>
    <mergeCell ref="B5:B7"/>
    <mergeCell ref="C5:C7"/>
    <mergeCell ref="D5:D7"/>
    <mergeCell ref="E5:E7"/>
    <mergeCell ref="F5:F7"/>
    <mergeCell ref="A9:F10"/>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45"/>
  <sheetViews>
    <sheetView workbookViewId="0">
      <selection activeCell="K1" sqref="K$1:K$1048576"/>
    </sheetView>
  </sheetViews>
  <sheetFormatPr defaultColWidth="8" defaultRowHeight="12"/>
  <cols>
    <col min="1" max="1" width="28" style="8" customWidth="1"/>
    <col min="2" max="2" width="25" style="8" customWidth="1"/>
    <col min="3" max="4" width="13.1083333333333" style="11" customWidth="1"/>
    <col min="5" max="5" width="15.8916666666667" style="8" customWidth="1"/>
    <col min="6" max="6" width="7.775" style="11" customWidth="1"/>
    <col min="7" max="7" width="11.4416666666667" style="8" customWidth="1"/>
    <col min="8" max="8" width="7.55833333333333" style="11" customWidth="1"/>
    <col min="9" max="9" width="13.3333333333333" style="8" customWidth="1"/>
    <col min="10" max="10" width="33.5583333333333" style="8" customWidth="1"/>
    <col min="11" max="16384" width="8" style="8"/>
  </cols>
  <sheetData>
    <row r="2" s="8" customFormat="1" ht="34" customHeight="1" spans="1:10">
      <c r="A2" s="12" t="s">
        <v>2009</v>
      </c>
      <c r="B2" s="12"/>
      <c r="C2" s="12"/>
      <c r="D2" s="12"/>
      <c r="E2" s="12"/>
      <c r="F2" s="12"/>
      <c r="G2" s="12"/>
      <c r="H2" s="12"/>
      <c r="I2" s="12"/>
      <c r="J2" s="12"/>
    </row>
    <row r="3" s="8" customFormat="1" ht="23" customHeight="1" spans="1:8">
      <c r="A3" s="13"/>
      <c r="C3" s="11"/>
      <c r="D3" s="11"/>
      <c r="F3" s="11"/>
      <c r="H3" s="11"/>
    </row>
    <row r="4" s="9" customFormat="1" ht="36" customHeight="1" spans="1:10">
      <c r="A4" s="14" t="s">
        <v>2010</v>
      </c>
      <c r="B4" s="14" t="s">
        <v>2011</v>
      </c>
      <c r="C4" s="14" t="s">
        <v>2012</v>
      </c>
      <c r="D4" s="14" t="s">
        <v>2013</v>
      </c>
      <c r="E4" s="14" t="s">
        <v>2014</v>
      </c>
      <c r="F4" s="14" t="s">
        <v>2015</v>
      </c>
      <c r="G4" s="14" t="s">
        <v>2016</v>
      </c>
      <c r="H4" s="14" t="s">
        <v>2017</v>
      </c>
      <c r="I4" s="14" t="s">
        <v>2018</v>
      </c>
      <c r="J4" s="14" t="s">
        <v>2019</v>
      </c>
    </row>
    <row r="5" s="8" customFormat="1" ht="24" customHeight="1" spans="1:10">
      <c r="A5" s="15">
        <v>1</v>
      </c>
      <c r="B5" s="15">
        <v>2</v>
      </c>
      <c r="C5" s="15">
        <v>3</v>
      </c>
      <c r="D5" s="15">
        <v>4</v>
      </c>
      <c r="E5" s="15">
        <v>5</v>
      </c>
      <c r="F5" s="15">
        <v>6</v>
      </c>
      <c r="G5" s="15">
        <v>7</v>
      </c>
      <c r="H5" s="15">
        <v>8</v>
      </c>
      <c r="I5" s="15">
        <v>9</v>
      </c>
      <c r="J5" s="15">
        <v>10</v>
      </c>
    </row>
    <row r="6" s="8" customFormat="1" ht="35" customHeight="1" spans="1:10">
      <c r="A6" s="16" t="s">
        <v>2020</v>
      </c>
      <c r="B6" s="17" t="s">
        <v>2021</v>
      </c>
      <c r="C6" s="18" t="s">
        <v>2022</v>
      </c>
      <c r="D6" s="19" t="s">
        <v>2023</v>
      </c>
      <c r="E6" s="20" t="s">
        <v>2024</v>
      </c>
      <c r="F6" s="18" t="s">
        <v>2025</v>
      </c>
      <c r="G6" s="20" t="s">
        <v>2026</v>
      </c>
      <c r="H6" s="18" t="s">
        <v>2027</v>
      </c>
      <c r="I6" s="20" t="s">
        <v>2028</v>
      </c>
      <c r="J6" s="20" t="s">
        <v>2029</v>
      </c>
    </row>
    <row r="7" s="10" customFormat="1" ht="35" customHeight="1" spans="1:10">
      <c r="A7" s="16"/>
      <c r="B7" s="17"/>
      <c r="C7" s="18"/>
      <c r="D7" s="21"/>
      <c r="E7" s="20" t="s">
        <v>2030</v>
      </c>
      <c r="F7" s="18" t="s">
        <v>2025</v>
      </c>
      <c r="G7" s="20" t="s">
        <v>2031</v>
      </c>
      <c r="H7" s="18" t="s">
        <v>2032</v>
      </c>
      <c r="I7" s="20" t="s">
        <v>2028</v>
      </c>
      <c r="J7" s="20" t="s">
        <v>2033</v>
      </c>
    </row>
    <row r="8" s="8" customFormat="1" ht="35" customHeight="1" spans="1:10">
      <c r="A8" s="16"/>
      <c r="B8" s="17"/>
      <c r="C8" s="18"/>
      <c r="D8" s="19" t="s">
        <v>2034</v>
      </c>
      <c r="E8" s="20" t="s">
        <v>2035</v>
      </c>
      <c r="F8" s="18" t="s">
        <v>2036</v>
      </c>
      <c r="G8" s="20" t="s">
        <v>2037</v>
      </c>
      <c r="H8" s="18" t="s">
        <v>2038</v>
      </c>
      <c r="I8" s="20" t="s">
        <v>2039</v>
      </c>
      <c r="J8" s="20" t="s">
        <v>2040</v>
      </c>
    </row>
    <row r="9" s="8" customFormat="1" ht="40" customHeight="1" spans="1:10">
      <c r="A9" s="16"/>
      <c r="B9" s="17"/>
      <c r="C9" s="18"/>
      <c r="D9" s="22"/>
      <c r="E9" s="20" t="s">
        <v>2041</v>
      </c>
      <c r="F9" s="18" t="s">
        <v>2036</v>
      </c>
      <c r="G9" s="20" t="s">
        <v>2042</v>
      </c>
      <c r="H9" s="18" t="s">
        <v>2038</v>
      </c>
      <c r="I9" s="20" t="s">
        <v>2039</v>
      </c>
      <c r="J9" s="20" t="s">
        <v>2043</v>
      </c>
    </row>
    <row r="10" ht="52" customHeight="1" spans="1:10">
      <c r="A10" s="16"/>
      <c r="B10" s="17"/>
      <c r="C10" s="18"/>
      <c r="D10" s="21"/>
      <c r="E10" s="20" t="s">
        <v>2044</v>
      </c>
      <c r="F10" s="18" t="s">
        <v>2036</v>
      </c>
      <c r="G10" s="20" t="s">
        <v>2037</v>
      </c>
      <c r="H10" s="18" t="s">
        <v>2038</v>
      </c>
      <c r="I10" s="20" t="s">
        <v>2039</v>
      </c>
      <c r="J10" s="20" t="s">
        <v>2045</v>
      </c>
    </row>
    <row r="11" ht="53" customHeight="1" spans="1:10">
      <c r="A11" s="16"/>
      <c r="B11" s="17"/>
      <c r="C11" s="18"/>
      <c r="D11" s="18" t="s">
        <v>2046</v>
      </c>
      <c r="E11" s="20" t="s">
        <v>2047</v>
      </c>
      <c r="F11" s="18" t="s">
        <v>2025</v>
      </c>
      <c r="G11" s="20" t="s">
        <v>2048</v>
      </c>
      <c r="H11" s="18" t="s">
        <v>2032</v>
      </c>
      <c r="I11" s="20" t="s">
        <v>2028</v>
      </c>
      <c r="J11" s="20" t="s">
        <v>2049</v>
      </c>
    </row>
    <row r="12" ht="36" spans="1:10">
      <c r="A12" s="16"/>
      <c r="B12" s="17"/>
      <c r="C12" s="18" t="s">
        <v>2050</v>
      </c>
      <c r="D12" s="19" t="s">
        <v>2051</v>
      </c>
      <c r="E12" s="20" t="s">
        <v>2052</v>
      </c>
      <c r="F12" s="18" t="s">
        <v>2025</v>
      </c>
      <c r="G12" s="20" t="s">
        <v>2031</v>
      </c>
      <c r="H12" s="18" t="s">
        <v>2032</v>
      </c>
      <c r="I12" s="34" t="s">
        <v>2028</v>
      </c>
      <c r="J12" s="20" t="s">
        <v>2053</v>
      </c>
    </row>
    <row r="13" ht="27" customHeight="1" spans="1:10">
      <c r="A13" s="16"/>
      <c r="B13" s="17"/>
      <c r="C13" s="18"/>
      <c r="D13" s="21"/>
      <c r="E13" s="20" t="s">
        <v>2054</v>
      </c>
      <c r="F13" s="18" t="s">
        <v>2036</v>
      </c>
      <c r="G13" s="20" t="s">
        <v>2055</v>
      </c>
      <c r="H13" s="18" t="s">
        <v>2038</v>
      </c>
      <c r="I13" s="34" t="s">
        <v>2039</v>
      </c>
      <c r="J13" s="20" t="s">
        <v>2056</v>
      </c>
    </row>
    <row r="14" ht="43" customHeight="1" spans="1:10">
      <c r="A14" s="16"/>
      <c r="B14" s="17"/>
      <c r="C14" s="18" t="s">
        <v>2057</v>
      </c>
      <c r="D14" s="18" t="s">
        <v>2058</v>
      </c>
      <c r="E14" s="20" t="s">
        <v>2059</v>
      </c>
      <c r="F14" s="18" t="s">
        <v>2025</v>
      </c>
      <c r="G14" s="20" t="s">
        <v>2031</v>
      </c>
      <c r="H14" s="18" t="s">
        <v>2032</v>
      </c>
      <c r="I14" s="34" t="s">
        <v>2028</v>
      </c>
      <c r="J14" s="20" t="s">
        <v>2060</v>
      </c>
    </row>
    <row r="15" ht="36" spans="1:10">
      <c r="A15" s="23" t="s">
        <v>2061</v>
      </c>
      <c r="B15" s="23" t="s">
        <v>2062</v>
      </c>
      <c r="C15" s="18" t="s">
        <v>2022</v>
      </c>
      <c r="D15" s="18" t="s">
        <v>2023</v>
      </c>
      <c r="E15" s="24" t="s">
        <v>2063</v>
      </c>
      <c r="F15" s="18" t="s">
        <v>2036</v>
      </c>
      <c r="G15" s="24" t="s">
        <v>2064</v>
      </c>
      <c r="H15" s="18" t="s">
        <v>2065</v>
      </c>
      <c r="I15" s="20" t="s">
        <v>2028</v>
      </c>
      <c r="J15" s="24" t="s">
        <v>2066</v>
      </c>
    </row>
    <row r="16" ht="36" spans="1:10">
      <c r="A16" s="25"/>
      <c r="B16" s="23"/>
      <c r="C16" s="18"/>
      <c r="D16" s="18" t="s">
        <v>2034</v>
      </c>
      <c r="E16" s="24" t="s">
        <v>2063</v>
      </c>
      <c r="F16" s="18" t="s">
        <v>2036</v>
      </c>
      <c r="G16" s="24" t="s">
        <v>2064</v>
      </c>
      <c r="H16" s="18" t="s">
        <v>2065</v>
      </c>
      <c r="I16" s="20" t="s">
        <v>2028</v>
      </c>
      <c r="J16" s="24" t="s">
        <v>2066</v>
      </c>
    </row>
    <row r="17" ht="36" spans="1:10">
      <c r="A17" s="25"/>
      <c r="B17" s="23"/>
      <c r="C17" s="18"/>
      <c r="D17" s="18" t="s">
        <v>2046</v>
      </c>
      <c r="E17" s="24" t="s">
        <v>2063</v>
      </c>
      <c r="F17" s="18" t="s">
        <v>2067</v>
      </c>
      <c r="G17" s="24" t="s">
        <v>2068</v>
      </c>
      <c r="H17" s="18" t="s">
        <v>2038</v>
      </c>
      <c r="I17" s="20" t="s">
        <v>2028</v>
      </c>
      <c r="J17" s="24" t="s">
        <v>2066</v>
      </c>
    </row>
    <row r="18" ht="26" customHeight="1" spans="1:10">
      <c r="A18" s="25"/>
      <c r="B18" s="23"/>
      <c r="C18" s="18" t="s">
        <v>2050</v>
      </c>
      <c r="D18" s="18" t="s">
        <v>2069</v>
      </c>
      <c r="E18" s="24" t="s">
        <v>2070</v>
      </c>
      <c r="F18" s="18" t="s">
        <v>2036</v>
      </c>
      <c r="G18" s="24" t="s">
        <v>2071</v>
      </c>
      <c r="H18" s="18" t="s">
        <v>2027</v>
      </c>
      <c r="I18" s="20" t="s">
        <v>2039</v>
      </c>
      <c r="J18" s="24" t="s">
        <v>2066</v>
      </c>
    </row>
    <row r="19" ht="26" customHeight="1" spans="1:10">
      <c r="A19" s="25"/>
      <c r="B19" s="23"/>
      <c r="C19" s="18" t="s">
        <v>2057</v>
      </c>
      <c r="D19" s="18" t="s">
        <v>2058</v>
      </c>
      <c r="E19" s="24" t="s">
        <v>2072</v>
      </c>
      <c r="F19" s="18" t="s">
        <v>2036</v>
      </c>
      <c r="G19" s="24" t="s">
        <v>2073</v>
      </c>
      <c r="H19" s="18" t="s">
        <v>2027</v>
      </c>
      <c r="I19" s="20" t="s">
        <v>2028</v>
      </c>
      <c r="J19" s="24" t="s">
        <v>2066</v>
      </c>
    </row>
    <row r="20" ht="24" spans="1:10">
      <c r="A20" s="23" t="s">
        <v>2074</v>
      </c>
      <c r="B20" s="23" t="s">
        <v>2075</v>
      </c>
      <c r="C20" s="18" t="s">
        <v>2022</v>
      </c>
      <c r="D20" s="18" t="s">
        <v>2023</v>
      </c>
      <c r="E20" s="24" t="s">
        <v>2076</v>
      </c>
      <c r="F20" s="18" t="s">
        <v>2025</v>
      </c>
      <c r="G20" s="26">
        <v>34</v>
      </c>
      <c r="H20" s="18" t="s">
        <v>2077</v>
      </c>
      <c r="I20" s="20" t="s">
        <v>2028</v>
      </c>
      <c r="J20" s="24" t="s">
        <v>2078</v>
      </c>
    </row>
    <row r="21" ht="72" spans="1:10">
      <c r="A21" s="25"/>
      <c r="B21" s="23"/>
      <c r="C21" s="18"/>
      <c r="D21" s="18"/>
      <c r="E21" s="24" t="s">
        <v>2079</v>
      </c>
      <c r="F21" s="18" t="s">
        <v>2036</v>
      </c>
      <c r="G21" s="26">
        <v>17</v>
      </c>
      <c r="H21" s="18" t="s">
        <v>2077</v>
      </c>
      <c r="I21" s="20" t="s">
        <v>2028</v>
      </c>
      <c r="J21" s="24" t="s">
        <v>2080</v>
      </c>
    </row>
    <row r="22" ht="24" spans="1:10">
      <c r="A22" s="25"/>
      <c r="B22" s="23"/>
      <c r="C22" s="18"/>
      <c r="D22" s="18"/>
      <c r="E22" s="24" t="s">
        <v>2081</v>
      </c>
      <c r="F22" s="18" t="s">
        <v>2025</v>
      </c>
      <c r="G22" s="26">
        <v>120</v>
      </c>
      <c r="H22" s="18" t="s">
        <v>2077</v>
      </c>
      <c r="I22" s="20" t="s">
        <v>2028</v>
      </c>
      <c r="J22" s="24" t="s">
        <v>2082</v>
      </c>
    </row>
    <row r="23" ht="58" customHeight="1" spans="1:10">
      <c r="A23" s="25"/>
      <c r="B23" s="23"/>
      <c r="C23" s="18"/>
      <c r="D23" s="18"/>
      <c r="E23" s="24" t="s">
        <v>2083</v>
      </c>
      <c r="F23" s="18" t="s">
        <v>2025</v>
      </c>
      <c r="G23" s="26">
        <v>34</v>
      </c>
      <c r="H23" s="18" t="s">
        <v>2077</v>
      </c>
      <c r="I23" s="20" t="s">
        <v>2028</v>
      </c>
      <c r="J23" s="24" t="s">
        <v>2084</v>
      </c>
    </row>
    <row r="24" ht="27" customHeight="1" spans="1:10">
      <c r="A24" s="25"/>
      <c r="B24" s="23"/>
      <c r="C24" s="18"/>
      <c r="D24" s="18"/>
      <c r="E24" s="24" t="s">
        <v>2085</v>
      </c>
      <c r="F24" s="18" t="s">
        <v>2025</v>
      </c>
      <c r="G24" s="26">
        <v>131</v>
      </c>
      <c r="H24" s="18" t="s">
        <v>2077</v>
      </c>
      <c r="I24" s="20" t="s">
        <v>2028</v>
      </c>
      <c r="J24" s="24" t="s">
        <v>2086</v>
      </c>
    </row>
    <row r="25" ht="41" customHeight="1" spans="1:10">
      <c r="A25" s="25"/>
      <c r="B25" s="23"/>
      <c r="C25" s="18"/>
      <c r="D25" s="18" t="s">
        <v>2034</v>
      </c>
      <c r="E25" s="24" t="s">
        <v>2087</v>
      </c>
      <c r="F25" s="18" t="s">
        <v>2036</v>
      </c>
      <c r="G25" s="26">
        <v>100</v>
      </c>
      <c r="H25" s="18" t="s">
        <v>2032</v>
      </c>
      <c r="I25" s="20" t="s">
        <v>2028</v>
      </c>
      <c r="J25" s="24" t="s">
        <v>2088</v>
      </c>
    </row>
    <row r="26" ht="41" customHeight="1" spans="1:10">
      <c r="A26" s="25"/>
      <c r="B26" s="23"/>
      <c r="C26" s="18"/>
      <c r="D26" s="18" t="s">
        <v>2046</v>
      </c>
      <c r="E26" s="24" t="s">
        <v>2089</v>
      </c>
      <c r="F26" s="18" t="s">
        <v>2036</v>
      </c>
      <c r="G26" s="26">
        <v>100</v>
      </c>
      <c r="H26" s="18" t="s">
        <v>2032</v>
      </c>
      <c r="I26" s="20" t="s">
        <v>2028</v>
      </c>
      <c r="J26" s="24" t="s">
        <v>2090</v>
      </c>
    </row>
    <row r="27" ht="41" customHeight="1" spans="1:10">
      <c r="A27" s="25"/>
      <c r="B27" s="23"/>
      <c r="C27" s="18" t="s">
        <v>2050</v>
      </c>
      <c r="D27" s="18" t="s">
        <v>2091</v>
      </c>
      <c r="E27" s="24" t="s">
        <v>2092</v>
      </c>
      <c r="F27" s="18" t="s">
        <v>2036</v>
      </c>
      <c r="G27" s="26">
        <v>0</v>
      </c>
      <c r="H27" s="18" t="s">
        <v>2093</v>
      </c>
      <c r="I27" s="20" t="s">
        <v>2028</v>
      </c>
      <c r="J27" s="24" t="s">
        <v>2094</v>
      </c>
    </row>
    <row r="28" ht="41" customHeight="1" spans="1:10">
      <c r="A28" s="25"/>
      <c r="B28" s="23"/>
      <c r="C28" s="18" t="s">
        <v>2057</v>
      </c>
      <c r="D28" s="18" t="s">
        <v>2095</v>
      </c>
      <c r="E28" s="24" t="s">
        <v>2096</v>
      </c>
      <c r="F28" s="18" t="s">
        <v>2025</v>
      </c>
      <c r="G28" s="26">
        <v>90</v>
      </c>
      <c r="H28" s="18" t="s">
        <v>2032</v>
      </c>
      <c r="I28" s="20" t="s">
        <v>2028</v>
      </c>
      <c r="J28" s="24" t="s">
        <v>2097</v>
      </c>
    </row>
    <row r="29" ht="37" customHeight="1" spans="1:10">
      <c r="A29" s="23" t="s">
        <v>2098</v>
      </c>
      <c r="B29" s="23" t="s">
        <v>2099</v>
      </c>
      <c r="C29" s="18" t="s">
        <v>2022</v>
      </c>
      <c r="D29" s="18" t="s">
        <v>2023</v>
      </c>
      <c r="E29" s="24" t="s">
        <v>2100</v>
      </c>
      <c r="F29" s="18" t="s">
        <v>2025</v>
      </c>
      <c r="G29" s="24" t="s">
        <v>2101</v>
      </c>
      <c r="H29" s="18" t="s">
        <v>2102</v>
      </c>
      <c r="I29" s="20" t="s">
        <v>2028</v>
      </c>
      <c r="J29" s="24" t="s">
        <v>2103</v>
      </c>
    </row>
    <row r="30" ht="37" customHeight="1" spans="1:10">
      <c r="A30" s="25"/>
      <c r="B30" s="23"/>
      <c r="C30" s="18"/>
      <c r="D30" s="18"/>
      <c r="E30" s="24" t="s">
        <v>2104</v>
      </c>
      <c r="F30" s="18" t="s">
        <v>2025</v>
      </c>
      <c r="G30" s="24" t="s">
        <v>2105</v>
      </c>
      <c r="H30" s="18" t="s">
        <v>2106</v>
      </c>
      <c r="I30" s="20" t="s">
        <v>2028</v>
      </c>
      <c r="J30" s="24" t="s">
        <v>2107</v>
      </c>
    </row>
    <row r="31" ht="37" customHeight="1" spans="1:10">
      <c r="A31" s="25"/>
      <c r="B31" s="23"/>
      <c r="C31" s="18"/>
      <c r="D31" s="18"/>
      <c r="E31" s="24" t="s">
        <v>2108</v>
      </c>
      <c r="F31" s="18" t="s">
        <v>2025</v>
      </c>
      <c r="G31" s="24" t="s">
        <v>2109</v>
      </c>
      <c r="H31" s="18" t="s">
        <v>2027</v>
      </c>
      <c r="I31" s="20" t="s">
        <v>2028</v>
      </c>
      <c r="J31" s="24" t="s">
        <v>2110</v>
      </c>
    </row>
    <row r="32" ht="53" customHeight="1" spans="1:10">
      <c r="A32" s="25"/>
      <c r="B32" s="23"/>
      <c r="C32" s="18"/>
      <c r="D32" s="24" t="s">
        <v>2034</v>
      </c>
      <c r="E32" s="24" t="s">
        <v>2111</v>
      </c>
      <c r="F32" s="18" t="s">
        <v>2025</v>
      </c>
      <c r="G32" s="24" t="s">
        <v>2112</v>
      </c>
      <c r="H32" s="18" t="s">
        <v>2032</v>
      </c>
      <c r="I32" s="20" t="s">
        <v>2028</v>
      </c>
      <c r="J32" s="24" t="s">
        <v>2113</v>
      </c>
    </row>
    <row r="33" ht="53" customHeight="1" spans="1:10">
      <c r="A33" s="25"/>
      <c r="B33" s="23"/>
      <c r="C33" s="18"/>
      <c r="D33" s="24" t="s">
        <v>2046</v>
      </c>
      <c r="E33" s="24" t="s">
        <v>2114</v>
      </c>
      <c r="F33" s="18" t="s">
        <v>2025</v>
      </c>
      <c r="G33" s="24" t="s">
        <v>2112</v>
      </c>
      <c r="H33" s="18" t="s">
        <v>2032</v>
      </c>
      <c r="I33" s="20" t="s">
        <v>2028</v>
      </c>
      <c r="J33" s="24" t="s">
        <v>2115</v>
      </c>
    </row>
    <row r="34" ht="49" customHeight="1" spans="1:10">
      <c r="A34" s="25"/>
      <c r="B34" s="23"/>
      <c r="C34" s="18" t="s">
        <v>2050</v>
      </c>
      <c r="D34" s="24" t="s">
        <v>2116</v>
      </c>
      <c r="E34" s="24" t="s">
        <v>2117</v>
      </c>
      <c r="F34" s="18" t="s">
        <v>2025</v>
      </c>
      <c r="G34" s="24" t="s">
        <v>2118</v>
      </c>
      <c r="H34" s="18" t="s">
        <v>2032</v>
      </c>
      <c r="I34" s="20" t="s">
        <v>2028</v>
      </c>
      <c r="J34" s="24" t="s">
        <v>2119</v>
      </c>
    </row>
    <row r="35" ht="58" customHeight="1" spans="1:10">
      <c r="A35" s="25"/>
      <c r="B35" s="23"/>
      <c r="C35" s="18" t="s">
        <v>2057</v>
      </c>
      <c r="D35" s="24" t="s">
        <v>2095</v>
      </c>
      <c r="E35" s="24" t="s">
        <v>2120</v>
      </c>
      <c r="F35" s="18" t="s">
        <v>2025</v>
      </c>
      <c r="G35" s="24" t="s">
        <v>2121</v>
      </c>
      <c r="H35" s="18" t="s">
        <v>2032</v>
      </c>
      <c r="I35" s="20" t="s">
        <v>2028</v>
      </c>
      <c r="J35" s="24" t="s">
        <v>2122</v>
      </c>
    </row>
    <row r="36" ht="32" customHeight="1" spans="1:10">
      <c r="A36" s="23" t="s">
        <v>2123</v>
      </c>
      <c r="B36" s="23" t="s">
        <v>2124</v>
      </c>
      <c r="C36" s="27" t="s">
        <v>2022</v>
      </c>
      <c r="D36" s="28" t="s">
        <v>2023</v>
      </c>
      <c r="E36" s="29" t="s">
        <v>2125</v>
      </c>
      <c r="F36" s="30" t="s">
        <v>2036</v>
      </c>
      <c r="G36" s="29" t="s">
        <v>2126</v>
      </c>
      <c r="H36" s="30" t="s">
        <v>2127</v>
      </c>
      <c r="I36" s="20" t="s">
        <v>2028</v>
      </c>
      <c r="J36" s="29" t="s">
        <v>2128</v>
      </c>
    </row>
    <row r="37" ht="32" customHeight="1" spans="1:10">
      <c r="A37" s="25"/>
      <c r="B37" s="23"/>
      <c r="C37" s="31"/>
      <c r="D37" s="32"/>
      <c r="E37" s="29" t="s">
        <v>2129</v>
      </c>
      <c r="F37" s="30" t="s">
        <v>2036</v>
      </c>
      <c r="G37" s="29" t="s">
        <v>2130</v>
      </c>
      <c r="H37" s="30" t="s">
        <v>2131</v>
      </c>
      <c r="I37" s="20" t="s">
        <v>2028</v>
      </c>
      <c r="J37" s="29" t="s">
        <v>2132</v>
      </c>
    </row>
    <row r="38" ht="32" customHeight="1" spans="1:10">
      <c r="A38" s="25"/>
      <c r="B38" s="23"/>
      <c r="C38" s="27" t="s">
        <v>2050</v>
      </c>
      <c r="D38" s="29" t="s">
        <v>2116</v>
      </c>
      <c r="E38" s="29" t="s">
        <v>2133</v>
      </c>
      <c r="F38" s="30" t="s">
        <v>2025</v>
      </c>
      <c r="G38" s="29" t="s">
        <v>2031</v>
      </c>
      <c r="H38" s="30" t="s">
        <v>2032</v>
      </c>
      <c r="I38" s="20" t="s">
        <v>2028</v>
      </c>
      <c r="J38" s="29" t="s">
        <v>2134</v>
      </c>
    </row>
    <row r="39" ht="32" customHeight="1" spans="1:10">
      <c r="A39" s="25"/>
      <c r="B39" s="23"/>
      <c r="C39" s="31"/>
      <c r="D39" s="29" t="s">
        <v>2091</v>
      </c>
      <c r="E39" s="29" t="s">
        <v>2135</v>
      </c>
      <c r="F39" s="30" t="s">
        <v>2036</v>
      </c>
      <c r="G39" s="29" t="s">
        <v>2136</v>
      </c>
      <c r="H39" s="30" t="s">
        <v>2137</v>
      </c>
      <c r="I39" s="29" t="s">
        <v>2039</v>
      </c>
      <c r="J39" s="29" t="s">
        <v>2138</v>
      </c>
    </row>
    <row r="40" ht="32" customHeight="1" spans="1:10">
      <c r="A40" s="25"/>
      <c r="B40" s="23"/>
      <c r="C40" s="33" t="s">
        <v>2057</v>
      </c>
      <c r="D40" s="29" t="s">
        <v>2095</v>
      </c>
      <c r="E40" s="29" t="s">
        <v>2139</v>
      </c>
      <c r="F40" s="30" t="s">
        <v>2025</v>
      </c>
      <c r="G40" s="29" t="s">
        <v>2048</v>
      </c>
      <c r="H40" s="30" t="s">
        <v>2032</v>
      </c>
      <c r="I40" s="20" t="s">
        <v>2028</v>
      </c>
      <c r="J40" s="29" t="s">
        <v>2140</v>
      </c>
    </row>
    <row r="41" ht="37" customHeight="1" spans="1:10">
      <c r="A41" s="23" t="s">
        <v>2141</v>
      </c>
      <c r="B41" s="23" t="s">
        <v>2142</v>
      </c>
      <c r="C41" s="27" t="s">
        <v>2022</v>
      </c>
      <c r="D41" s="29" t="s">
        <v>2023</v>
      </c>
      <c r="E41" s="29" t="s">
        <v>2143</v>
      </c>
      <c r="F41" s="30" t="s">
        <v>2025</v>
      </c>
      <c r="G41" s="29" t="s">
        <v>2144</v>
      </c>
      <c r="H41" s="30" t="s">
        <v>2145</v>
      </c>
      <c r="I41" s="20" t="s">
        <v>2028</v>
      </c>
      <c r="J41" s="29" t="s">
        <v>2146</v>
      </c>
    </row>
    <row r="42" ht="37" customHeight="1" spans="1:10">
      <c r="A42" s="25"/>
      <c r="B42" s="23"/>
      <c r="C42" s="31"/>
      <c r="D42" s="29" t="s">
        <v>2046</v>
      </c>
      <c r="E42" s="29" t="s">
        <v>2147</v>
      </c>
      <c r="F42" s="30" t="s">
        <v>2036</v>
      </c>
      <c r="G42" s="29" t="s">
        <v>2130</v>
      </c>
      <c r="H42" s="30" t="s">
        <v>2148</v>
      </c>
      <c r="I42" s="20" t="s">
        <v>2028</v>
      </c>
      <c r="J42" s="29" t="s">
        <v>2149</v>
      </c>
    </row>
    <row r="43" ht="37" customHeight="1" spans="1:10">
      <c r="A43" s="25"/>
      <c r="B43" s="23"/>
      <c r="C43" s="27" t="s">
        <v>2050</v>
      </c>
      <c r="D43" s="29" t="s">
        <v>2116</v>
      </c>
      <c r="E43" s="29" t="s">
        <v>2150</v>
      </c>
      <c r="F43" s="30" t="s">
        <v>2025</v>
      </c>
      <c r="G43" s="29" t="s">
        <v>2151</v>
      </c>
      <c r="H43" s="30" t="s">
        <v>2032</v>
      </c>
      <c r="I43" s="20" t="s">
        <v>2028</v>
      </c>
      <c r="J43" s="29" t="s">
        <v>2152</v>
      </c>
    </row>
    <row r="44" ht="37" customHeight="1" spans="1:10">
      <c r="A44" s="25"/>
      <c r="B44" s="23"/>
      <c r="C44" s="31"/>
      <c r="D44" s="29" t="s">
        <v>2091</v>
      </c>
      <c r="E44" s="29" t="s">
        <v>2153</v>
      </c>
      <c r="F44" s="30" t="s">
        <v>2025</v>
      </c>
      <c r="G44" s="29" t="s">
        <v>2154</v>
      </c>
      <c r="H44" s="30" t="s">
        <v>2032</v>
      </c>
      <c r="I44" s="20" t="s">
        <v>2028</v>
      </c>
      <c r="J44" s="29" t="s">
        <v>2155</v>
      </c>
    </row>
    <row r="45" ht="37" customHeight="1" spans="1:10">
      <c r="A45" s="25"/>
      <c r="B45" s="23"/>
      <c r="C45" s="33" t="s">
        <v>2057</v>
      </c>
      <c r="D45" s="29" t="s">
        <v>2095</v>
      </c>
      <c r="E45" s="29" t="s">
        <v>2156</v>
      </c>
      <c r="F45" s="30" t="s">
        <v>2025</v>
      </c>
      <c r="G45" s="29" t="s">
        <v>2154</v>
      </c>
      <c r="H45" s="30" t="s">
        <v>2032</v>
      </c>
      <c r="I45" s="20" t="s">
        <v>2028</v>
      </c>
      <c r="J45" s="29" t="s">
        <v>2157</v>
      </c>
    </row>
  </sheetData>
  <mergeCells count="28">
    <mergeCell ref="A2:J2"/>
    <mergeCell ref="A6:A14"/>
    <mergeCell ref="A15:A19"/>
    <mergeCell ref="A20:A28"/>
    <mergeCell ref="A29:A35"/>
    <mergeCell ref="A36:A40"/>
    <mergeCell ref="A41:A45"/>
    <mergeCell ref="B6:B14"/>
    <mergeCell ref="B15:B19"/>
    <mergeCell ref="B20:B28"/>
    <mergeCell ref="B29:B35"/>
    <mergeCell ref="B36:B40"/>
    <mergeCell ref="B41:B45"/>
    <mergeCell ref="C6:C11"/>
    <mergeCell ref="C12:C13"/>
    <mergeCell ref="C15:C17"/>
    <mergeCell ref="C20:C26"/>
    <mergeCell ref="C29:C33"/>
    <mergeCell ref="C36:C37"/>
    <mergeCell ref="C38:C39"/>
    <mergeCell ref="C41:C42"/>
    <mergeCell ref="C43:C44"/>
    <mergeCell ref="D6:D7"/>
    <mergeCell ref="D8:D10"/>
    <mergeCell ref="D12:D13"/>
    <mergeCell ref="D20:D24"/>
    <mergeCell ref="D29:D31"/>
    <mergeCell ref="D36:D37"/>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topLeftCell="A8" workbookViewId="0">
      <selection activeCell="H13" sqref="H13"/>
    </sheetView>
  </sheetViews>
  <sheetFormatPr defaultColWidth="9" defaultRowHeight="13.5" outlineLevelCol="1"/>
  <cols>
    <col min="1" max="1" width="20.25" style="1" customWidth="1"/>
    <col min="2" max="2" width="76.4416666666667" style="1" customWidth="1"/>
    <col min="3" max="16384" width="9" style="1"/>
  </cols>
  <sheetData>
    <row r="1" ht="32" customHeight="1" spans="1:2">
      <c r="A1" s="2" t="s">
        <v>2158</v>
      </c>
      <c r="B1" s="2"/>
    </row>
    <row r="3" ht="40" customHeight="1" spans="1:2">
      <c r="A3" s="3" t="s">
        <v>2159</v>
      </c>
      <c r="B3" s="4" t="s">
        <v>2160</v>
      </c>
    </row>
    <row r="4" ht="91" customHeight="1" spans="1:2">
      <c r="A4" s="5" t="s">
        <v>2161</v>
      </c>
      <c r="B4" s="6" t="s">
        <v>2162</v>
      </c>
    </row>
    <row r="5" ht="97" customHeight="1" spans="1:2">
      <c r="A5" s="5" t="s">
        <v>2163</v>
      </c>
      <c r="B5" s="6" t="s">
        <v>2164</v>
      </c>
    </row>
    <row r="6" ht="58" customHeight="1" spans="1:2">
      <c r="A6" s="5" t="s">
        <v>2165</v>
      </c>
      <c r="B6" s="6" t="s">
        <v>2166</v>
      </c>
    </row>
    <row r="7" ht="45" customHeight="1" spans="1:2">
      <c r="A7" s="5" t="s">
        <v>1225</v>
      </c>
      <c r="B7" s="6" t="s">
        <v>2167</v>
      </c>
    </row>
    <row r="8" ht="58" customHeight="1" spans="1:2">
      <c r="A8" s="5" t="s">
        <v>2168</v>
      </c>
      <c r="B8" s="6" t="s">
        <v>2169</v>
      </c>
    </row>
    <row r="9" ht="61" customHeight="1" spans="1:2">
      <c r="A9" s="5" t="s">
        <v>2170</v>
      </c>
      <c r="B9" s="6" t="s">
        <v>2171</v>
      </c>
    </row>
    <row r="10" ht="68" customHeight="1" spans="1:2">
      <c r="A10" s="5" t="s">
        <v>2172</v>
      </c>
      <c r="B10" s="6" t="s">
        <v>2173</v>
      </c>
    </row>
    <row r="11" ht="45" customHeight="1" spans="1:2">
      <c r="A11" s="7"/>
      <c r="B11" s="7"/>
    </row>
    <row r="12" ht="45" customHeight="1" spans="1:2">
      <c r="A12" s="7"/>
      <c r="B12" s="7"/>
    </row>
    <row r="13" ht="45" customHeight="1" spans="1:2">
      <c r="A13" s="7"/>
      <c r="B13" s="7"/>
    </row>
  </sheetData>
  <mergeCells count="1">
    <mergeCell ref="A1:B1"/>
  </mergeCells>
  <conditionalFormatting sqref="A4">
    <cfRule type="expression" dxfId="1" priority="1" stopIfTrue="1">
      <formula>"len($A:$A)=3"</formula>
    </cfRule>
  </conditionalFormatting>
  <conditionalFormatting sqref="A5">
    <cfRule type="expression" dxfId="1" priority="3" stopIfTrue="1">
      <formula>"len($A:$A)=3"</formula>
    </cfRule>
  </conditionalFormatting>
  <conditionalFormatting sqref="A6">
    <cfRule type="expression" dxfId="1" priority="6" stopIfTrue="1">
      <formula>"len($A:$A)=3"</formula>
    </cfRule>
  </conditionalFormatting>
  <conditionalFormatting sqref="A7:A8">
    <cfRule type="expression" dxfId="1" priority="7" stopIfTrue="1">
      <formula>"len($A:$A)=3"</formula>
    </cfRule>
  </conditionalFormatting>
  <conditionalFormatting sqref="A9:A10">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1-1华宁县一般公共预算收入情况表</vt:lpstr>
      <vt:lpstr>1-2华宁县一般公共预算支出情况表</vt:lpstr>
      <vt:lpstr>1-3县本级一般公共预算收入情况表</vt:lpstr>
      <vt:lpstr>1-4县本级一般公共预算支出情况表（公开到项级）</vt:lpstr>
      <vt:lpstr>1-5县本级一般公共预算基本支出情况表（公开到款级）</vt:lpstr>
      <vt:lpstr>1-6本级一般公共预算支出表（州（市）对下转移支付项目）</vt:lpstr>
      <vt:lpstr>1-7华宁县分地区税收返还和转移支付预算表</vt:lpstr>
      <vt:lpstr>1-8华宁县县本级“三公”经费预算财政拨款情况统计表</vt:lpstr>
      <vt:lpstr>2-1华宁县政府性基金预算收入情况表</vt:lpstr>
      <vt:lpstr>2-2华宁县政府性基金预算支出情况表</vt:lpstr>
      <vt:lpstr>2-3县本级政府性基金预算收入情况表</vt:lpstr>
      <vt:lpstr>2-4县本级政府性基金预算支出情况表（公开到项级）</vt:lpstr>
      <vt:lpstr>2-5本级政府性基金支出表（州（市）对下转移支付）</vt:lpstr>
      <vt:lpstr>3-1华宁县国有资本经营收入预算情况表</vt:lpstr>
      <vt:lpstr>3-2华宁县国有资本经营支出预算情况表</vt:lpstr>
      <vt:lpstr>3-3县本级国有资本经营收入预算情况表</vt:lpstr>
      <vt:lpstr>3-4县本级国有资本经营支出预算情况表（公开到项级）</vt:lpstr>
      <vt:lpstr>3-5 华宁县国有资本经营预算转移支付表 （分地区）</vt:lpstr>
      <vt:lpstr>3-6 国有资本经营预算转移支付表（分项目）</vt:lpstr>
      <vt:lpstr>4-1华宁县社会保险基金收入预算情况表</vt:lpstr>
      <vt:lpstr>4-2华宁县社会保险基金支出预算情况表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2025-02-21T09:11:25Z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0A10A299E4284FC5BD4474889DD75995_13</vt:lpwstr>
  </property>
  <property fmtid="{D5CDD505-2E9C-101B-9397-08002B2CF9AE}" pid="4" name="KSOReadingLayout">
    <vt:bool>true</vt:bool>
  </property>
</Properties>
</file>