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200" windowHeight="7300"/>
  </bookViews>
  <sheets>
    <sheet name="Shee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D50" i="1"/>
  <c r="C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E33" i="1"/>
  <c r="D33" i="1"/>
  <c r="C33" i="1"/>
  <c r="H32" i="1"/>
  <c r="G32" i="1"/>
  <c r="H31" i="1"/>
  <c r="G31" i="1"/>
  <c r="H30" i="1"/>
  <c r="G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E15" i="1"/>
  <c r="D15" i="1"/>
  <c r="C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H8" i="1"/>
  <c r="G8" i="1"/>
  <c r="F8" i="1"/>
  <c r="H7" i="1"/>
  <c r="G7" i="1"/>
  <c r="F7" i="1"/>
  <c r="H6" i="1"/>
  <c r="G6" i="1"/>
  <c r="F6" i="1"/>
  <c r="H5" i="1"/>
  <c r="G5" i="1"/>
  <c r="F5" i="1"/>
  <c r="H4" i="1"/>
  <c r="G4" i="1"/>
  <c r="H3" i="1"/>
  <c r="G3" i="1"/>
  <c r="F3" i="1"/>
  <c r="F50" i="1" l="1"/>
  <c r="H50" i="1"/>
  <c r="G50" i="1"/>
  <c r="F33" i="1"/>
  <c r="G33" i="1"/>
  <c r="H33" i="1"/>
  <c r="F15" i="1"/>
  <c r="G15" i="1"/>
  <c r="H15" i="1"/>
  <c r="E16" i="1"/>
  <c r="G17" i="1" l="1"/>
</calcChain>
</file>

<file path=xl/sharedStrings.xml><?xml version="1.0" encoding="utf-8"?>
<sst xmlns="http://schemas.openxmlformats.org/spreadsheetml/2006/main" count="66" uniqueCount="58">
  <si>
    <t>序号</t>
  </si>
  <si>
    <t>服务费日期</t>
  </si>
  <si>
    <t>收费金额（元）</t>
  </si>
  <si>
    <t>超进水量</t>
  </si>
  <si>
    <t>保底水费</t>
  </si>
  <si>
    <t>超进水费</t>
  </si>
  <si>
    <t>合计</t>
  </si>
  <si>
    <t>华宁县污水处理厂2020年污水处理服务费收取统计表</t>
    <phoneticPr fontId="3" type="noConversion"/>
  </si>
  <si>
    <t>保底水量（</t>
    <phoneticPr fontId="3" type="noConversion"/>
  </si>
  <si>
    <t>实际处理水量</t>
    <phoneticPr fontId="3" type="noConversion"/>
  </si>
  <si>
    <r>
      <t>20</t>
    </r>
    <r>
      <rPr>
        <sz val="11"/>
        <color theme="1"/>
        <rFont val="宋体"/>
        <family val="2"/>
        <charset val="134"/>
        <scheme val="minor"/>
      </rPr>
      <t>20</t>
    </r>
    <r>
      <rPr>
        <sz val="11"/>
        <color indexed="8"/>
        <rFont val="宋体"/>
        <family val="3"/>
        <charset val="134"/>
      </rPr>
      <t>年1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</si>
  <si>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t>2020</t>
    </r>
    <r>
      <rPr>
        <sz val="11"/>
        <color indexed="8"/>
        <rFont val="宋体"/>
        <family val="3"/>
        <charset val="134"/>
      </rPr>
      <t>年2</t>
    </r>
    <r>
      <rPr>
        <sz val="11"/>
        <color theme="1"/>
        <rFont val="宋体"/>
        <family val="2"/>
        <charset val="134"/>
        <scheme val="minor"/>
      </rPr>
      <t>月1－28日</t>
    </r>
    <phoneticPr fontId="3" type="noConversion"/>
  </si>
  <si>
    <r>
      <t>2020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3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</si>
  <si>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t>2020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4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family val="3"/>
        <charset val="134"/>
      </rPr>
      <t>0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</si>
  <si>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t>2020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5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</si>
  <si>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t>2020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6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family val="3"/>
        <charset val="134"/>
      </rPr>
      <t>0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</si>
  <si>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t>2020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7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</si>
  <si>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t>2020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8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</si>
  <si>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t>2020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9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family val="3"/>
        <charset val="134"/>
      </rPr>
      <t>0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</si>
  <si>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t>2020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10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</si>
  <si>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t>2020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11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family val="3"/>
        <charset val="134"/>
      </rPr>
      <t>0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</si>
  <si>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t>2020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12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</si>
  <si>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t>华宁县污水处理厂202</t>
    </r>
    <r>
      <rPr>
        <b/>
        <sz val="18"/>
        <color indexed="8"/>
        <rFont val="宋体"/>
        <family val="3"/>
        <charset val="134"/>
      </rPr>
      <t>1</t>
    </r>
    <r>
      <rPr>
        <b/>
        <sz val="18"/>
        <color indexed="8"/>
        <rFont val="宋体"/>
        <family val="3"/>
        <charset val="134"/>
      </rPr>
      <t>年污水处理服务费收取统计表</t>
    </r>
    <phoneticPr fontId="3" type="noConversion"/>
  </si>
  <si>
    <t>收费金额（元）</t>
    <phoneticPr fontId="3" type="noConversion"/>
  </si>
  <si>
    <t>保底水量（m³）</t>
    <phoneticPr fontId="3" type="noConversion"/>
  </si>
  <si>
    <t>超进水量（m³）</t>
    <phoneticPr fontId="3" type="noConversion"/>
  </si>
  <si>
    <t>实际处理水量（m³）</t>
    <phoneticPr fontId="3" type="noConversion"/>
  </si>
  <si>
    <t>保底水费（元）</t>
    <phoneticPr fontId="3" type="noConversion"/>
  </si>
  <si>
    <t>超进水费（元）</t>
    <phoneticPr fontId="3" type="noConversion"/>
  </si>
  <si>
    <r>
      <t>20</t>
    </r>
    <r>
      <rPr>
        <sz val="11"/>
        <color theme="1"/>
        <rFont val="宋体"/>
        <family val="2"/>
        <charset val="134"/>
        <scheme val="minor"/>
      </rPr>
      <t>2</t>
    </r>
    <r>
      <rPr>
        <sz val="11"/>
        <color indexed="8"/>
        <rFont val="宋体"/>
        <family val="3"/>
        <charset val="134"/>
      </rPr>
      <t>1</t>
    </r>
    <r>
      <rPr>
        <sz val="11"/>
        <color indexed="8"/>
        <rFont val="宋体"/>
        <family val="3"/>
        <charset val="134"/>
      </rPr>
      <t>年1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</si>
  <si>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t>202</t>
    </r>
    <r>
      <rPr>
        <sz val="11"/>
        <color indexed="8"/>
        <rFont val="宋体"/>
        <family val="3"/>
        <charset val="134"/>
      </rPr>
      <t>1</t>
    </r>
    <r>
      <rPr>
        <sz val="11"/>
        <color indexed="8"/>
        <rFont val="宋体"/>
        <family val="3"/>
        <charset val="134"/>
      </rPr>
      <t>年2</t>
    </r>
    <r>
      <rPr>
        <sz val="11"/>
        <color theme="1"/>
        <rFont val="宋体"/>
        <family val="2"/>
        <charset val="134"/>
        <scheme val="minor"/>
      </rPr>
      <t>月1－28日</t>
    </r>
    <phoneticPr fontId="3" type="noConversion"/>
  </si>
  <si>
    <r>
      <t>202</t>
    </r>
    <r>
      <rPr>
        <sz val="11"/>
        <color indexed="8"/>
        <rFont val="宋体"/>
        <family val="3"/>
        <charset val="134"/>
      </rPr>
      <t>1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3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</si>
  <si>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rPr>
        <sz val="11"/>
        <color indexed="8"/>
        <rFont val="宋体"/>
        <family val="3"/>
        <charset val="134"/>
      </rPr>
      <t>2021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4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family val="3"/>
        <charset val="134"/>
      </rPr>
      <t>0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</si>
  <si>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rPr>
        <sz val="11"/>
        <color indexed="8"/>
        <rFont val="宋体"/>
        <family val="3"/>
        <charset val="134"/>
      </rPr>
      <t>2021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5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</si>
  <si>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rPr>
        <sz val="11"/>
        <color indexed="8"/>
        <rFont val="宋体"/>
        <family val="3"/>
        <charset val="134"/>
      </rPr>
      <t>2021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6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family val="3"/>
        <charset val="134"/>
      </rPr>
      <t>0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</si>
  <si>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rPr>
        <sz val="11"/>
        <color indexed="8"/>
        <rFont val="宋体"/>
        <family val="3"/>
        <charset val="134"/>
      </rPr>
      <t>2021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7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</si>
  <si>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rPr>
        <sz val="11"/>
        <color indexed="8"/>
        <rFont val="宋体"/>
        <family val="3"/>
        <charset val="134"/>
      </rPr>
      <t>2021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8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</si>
  <si>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rPr>
        <sz val="11"/>
        <color indexed="8"/>
        <rFont val="宋体"/>
        <family val="3"/>
        <charset val="134"/>
      </rPr>
      <t>2021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9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family val="3"/>
        <charset val="134"/>
      </rPr>
      <t>0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</si>
  <si>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rPr>
        <sz val="11"/>
        <color indexed="8"/>
        <rFont val="宋体"/>
        <family val="3"/>
        <charset val="134"/>
      </rPr>
      <t>2021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10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</si>
  <si>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rPr>
        <sz val="11"/>
        <color indexed="8"/>
        <rFont val="宋体"/>
        <family val="3"/>
        <charset val="134"/>
      </rPr>
      <t>2021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11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family val="3"/>
        <charset val="134"/>
      </rPr>
      <t>0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</si>
  <si>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rPr>
        <sz val="11"/>
        <color indexed="8"/>
        <rFont val="宋体"/>
        <family val="3"/>
        <charset val="134"/>
      </rPr>
      <t>2021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12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</si>
  <si>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t>华宁县污水处理厂202</t>
    </r>
    <r>
      <rPr>
        <b/>
        <sz val="18"/>
        <color indexed="8"/>
        <rFont val="宋体"/>
        <family val="3"/>
        <charset val="134"/>
      </rPr>
      <t>2</t>
    </r>
    <r>
      <rPr>
        <b/>
        <sz val="18"/>
        <color indexed="8"/>
        <rFont val="宋体"/>
        <family val="3"/>
        <charset val="134"/>
      </rPr>
      <t>年污水处理服务费收取统计表</t>
    </r>
    <phoneticPr fontId="3" type="noConversion"/>
  </si>
  <si>
    <t>保底水量    （m³）</t>
    <phoneticPr fontId="3" type="noConversion"/>
  </si>
  <si>
    <r>
      <t xml:space="preserve">超进水量 </t>
    </r>
    <r>
      <rPr>
        <b/>
        <sz val="11"/>
        <color indexed="8"/>
        <rFont val="宋体"/>
        <family val="3"/>
        <charset val="134"/>
      </rPr>
      <t xml:space="preserve">      </t>
    </r>
    <r>
      <rPr>
        <b/>
        <sz val="11"/>
        <color indexed="8"/>
        <rFont val="宋体"/>
        <family val="3"/>
        <charset val="134"/>
      </rPr>
      <t>（m³）</t>
    </r>
    <phoneticPr fontId="3" type="noConversion"/>
  </si>
  <si>
    <r>
      <t>20</t>
    </r>
    <r>
      <rPr>
        <sz val="11"/>
        <color theme="1"/>
        <rFont val="宋体"/>
        <family val="2"/>
        <charset val="134"/>
        <scheme val="minor"/>
      </rPr>
      <t>2</t>
    </r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年1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</si>
  <si>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t>202</t>
    </r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年2</t>
    </r>
    <r>
      <rPr>
        <sz val="11"/>
        <color theme="1"/>
        <rFont val="宋体"/>
        <family val="2"/>
        <charset val="134"/>
        <scheme val="minor"/>
      </rPr>
      <t>月1－28日</t>
    </r>
    <phoneticPr fontId="3" type="noConversion"/>
  </si>
  <si>
    <r>
      <rPr>
        <sz val="11"/>
        <color indexed="8"/>
        <rFont val="宋体"/>
        <family val="3"/>
        <charset val="134"/>
      </rPr>
      <t>202</t>
    </r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4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family val="3"/>
        <charset val="134"/>
      </rPr>
      <t>0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</si>
  <si>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rPr>
        <sz val="11"/>
        <color indexed="8"/>
        <rFont val="宋体"/>
        <family val="3"/>
        <charset val="134"/>
      </rPr>
      <t>202</t>
    </r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7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</si>
  <si>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rPr>
        <sz val="11"/>
        <color indexed="8"/>
        <rFont val="宋体"/>
        <family val="3"/>
        <charset val="134"/>
      </rPr>
      <t>202</t>
    </r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8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</si>
  <si>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rPr>
        <sz val="11"/>
        <color indexed="8"/>
        <rFont val="宋体"/>
        <family val="3"/>
        <charset val="134"/>
      </rPr>
      <t>202</t>
    </r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9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family val="3"/>
        <charset val="134"/>
      </rPr>
      <t>0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</si>
  <si>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rPr>
        <sz val="11"/>
        <color indexed="8"/>
        <rFont val="宋体"/>
        <family val="3"/>
        <charset val="134"/>
      </rPr>
      <t>202</t>
    </r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10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</si>
  <si>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rPr>
        <sz val="11"/>
        <color indexed="8"/>
        <rFont val="宋体"/>
        <family val="3"/>
        <charset val="134"/>
      </rPr>
      <t>202</t>
    </r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11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family val="3"/>
        <charset val="134"/>
      </rPr>
      <t>0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</si>
  <si>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rPr>
        <sz val="11"/>
        <color indexed="8"/>
        <rFont val="宋体"/>
        <family val="3"/>
        <charset val="134"/>
      </rPr>
      <t>202</t>
    </r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12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</si>
  <si>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t>实际处理水量（m³）</t>
    <phoneticPr fontId="3" type="noConversion"/>
  </si>
  <si>
    <t>超进水费（元）</t>
    <phoneticPr fontId="3" type="noConversion"/>
  </si>
  <si>
    <r>
      <t>202</t>
    </r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3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</si>
  <si>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rPr>
        <sz val="11"/>
        <color indexed="8"/>
        <rFont val="宋体"/>
        <family val="3"/>
        <charset val="134"/>
      </rPr>
      <t>202</t>
    </r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5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31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</si>
  <si>
    <r>
      <rPr>
        <sz val="11"/>
        <color indexed="8"/>
        <rFont val="宋体"/>
        <family val="3"/>
        <charset val="134"/>
      </rPr>
      <t>202</t>
    </r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宋体"/>
        <family val="3"/>
        <charset val="134"/>
      </rPr>
      <t>6</t>
    </r>
    <r>
      <rPr>
        <sz val="11"/>
        <color theme="1"/>
        <rFont val="宋体"/>
        <family val="2"/>
        <charset val="134"/>
        <scheme val="minor"/>
      </rPr>
      <t>月1－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family val="3"/>
        <charset val="134"/>
      </rPr>
      <t>0</t>
    </r>
    <r>
      <rPr>
        <sz val="11"/>
        <color theme="1"/>
        <rFont val="宋体"/>
        <family val="2"/>
        <charset val="134"/>
        <scheme val="minor"/>
      </rPr>
      <t>日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</si>
</sst>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b/>
      <sz val="14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4" xfId="0" applyFill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0" fontId="0" fillId="0" borderId="1" xfId="0" applyFont="1" applyBorder="1" applyAlignment="1">
      <alignment horizontal="center" vertical="center"/>
    </xf>
    <xf numFmtId="176" fontId="10" fillId="0" borderId="1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workbookViewId="0">
      <selection activeCell="J52" sqref="J52"/>
    </sheetView>
  </sheetViews>
  <sheetFormatPr defaultRowHeight="14"/>
  <cols>
    <col min="2" max="2" width="20.36328125" customWidth="1"/>
    <col min="3" max="3" width="14.26953125" customWidth="1"/>
    <col min="4" max="4" width="13.453125" customWidth="1"/>
    <col min="5" max="5" width="15.453125" customWidth="1"/>
    <col min="6" max="6" width="12.7265625" customWidth="1"/>
    <col min="7" max="7" width="13.26953125" customWidth="1"/>
    <col min="8" max="8" width="11.7265625" customWidth="1"/>
  </cols>
  <sheetData>
    <row r="1" spans="1:8" ht="23">
      <c r="A1" s="8" t="s">
        <v>7</v>
      </c>
      <c r="B1" s="8"/>
      <c r="C1" s="8"/>
      <c r="D1" s="8"/>
      <c r="E1" s="8"/>
      <c r="F1" s="8"/>
      <c r="G1" s="8"/>
      <c r="H1" s="8"/>
    </row>
    <row r="2" spans="1:8" ht="15">
      <c r="A2" s="9" t="s">
        <v>0</v>
      </c>
      <c r="B2" s="10" t="s">
        <v>1</v>
      </c>
      <c r="C2" s="11" t="s">
        <v>2</v>
      </c>
      <c r="D2" s="11" t="s">
        <v>8</v>
      </c>
      <c r="E2" s="11" t="s">
        <v>3</v>
      </c>
      <c r="F2" s="11" t="s">
        <v>9</v>
      </c>
      <c r="G2" s="11" t="s">
        <v>4</v>
      </c>
      <c r="H2" s="11" t="s">
        <v>5</v>
      </c>
    </row>
    <row r="3" spans="1:8">
      <c r="A3" s="10">
        <v>1</v>
      </c>
      <c r="B3" s="12" t="s">
        <v>10</v>
      </c>
      <c r="C3" s="13">
        <v>311934.69</v>
      </c>
      <c r="D3" s="13">
        <v>294500</v>
      </c>
      <c r="E3" s="13">
        <v>9062</v>
      </c>
      <c r="F3" s="13">
        <f>E3+D3</f>
        <v>303562</v>
      </c>
      <c r="G3" s="13">
        <f>D3*1.04</f>
        <v>306280</v>
      </c>
      <c r="H3" s="13">
        <f>E3*1.04*0.6</f>
        <v>5654.6879999999992</v>
      </c>
    </row>
    <row r="4" spans="1:8">
      <c r="A4" s="10">
        <v>2</v>
      </c>
      <c r="B4" s="1" t="s">
        <v>11</v>
      </c>
      <c r="C4" s="13">
        <v>286520</v>
      </c>
      <c r="D4" s="13">
        <v>275500</v>
      </c>
      <c r="E4" s="13">
        <v>0</v>
      </c>
      <c r="F4" s="13">
        <v>273732</v>
      </c>
      <c r="G4" s="13">
        <f t="shared" ref="G4:G14" si="0">D4*1.04</f>
        <v>286520</v>
      </c>
      <c r="H4" s="13">
        <f t="shared" ref="H4:H14" si="1">E4*1.04*0.6</f>
        <v>0</v>
      </c>
    </row>
    <row r="5" spans="1:8">
      <c r="A5" s="10">
        <v>3</v>
      </c>
      <c r="B5" s="1" t="s">
        <v>12</v>
      </c>
      <c r="C5" s="13">
        <v>306663.14</v>
      </c>
      <c r="D5" s="13">
        <v>294500</v>
      </c>
      <c r="E5" s="13">
        <v>614</v>
      </c>
      <c r="F5" s="13">
        <f t="shared" ref="F5:F14" si="2">E5+D5</f>
        <v>295114</v>
      </c>
      <c r="G5" s="13">
        <f t="shared" si="0"/>
        <v>306280</v>
      </c>
      <c r="H5" s="13">
        <f>E5*1.04*0.6</f>
        <v>383.13600000000002</v>
      </c>
    </row>
    <row r="6" spans="1:8">
      <c r="A6" s="10">
        <v>4</v>
      </c>
      <c r="B6" s="1" t="s">
        <v>13</v>
      </c>
      <c r="C6" s="13">
        <v>301176.09999999998</v>
      </c>
      <c r="D6" s="13">
        <v>285000</v>
      </c>
      <c r="E6" s="13">
        <v>7654</v>
      </c>
      <c r="F6" s="13">
        <f t="shared" si="2"/>
        <v>292654</v>
      </c>
      <c r="G6" s="13">
        <f t="shared" si="0"/>
        <v>296400</v>
      </c>
      <c r="H6" s="13">
        <f t="shared" si="1"/>
        <v>4776.0959999999995</v>
      </c>
    </row>
    <row r="7" spans="1:8">
      <c r="A7" s="14">
        <v>5</v>
      </c>
      <c r="B7" s="1" t="s">
        <v>14</v>
      </c>
      <c r="C7" s="15">
        <v>311262.02</v>
      </c>
      <c r="D7" s="15">
        <v>294500</v>
      </c>
      <c r="E7" s="15">
        <v>7984</v>
      </c>
      <c r="F7" s="13">
        <f t="shared" si="2"/>
        <v>302484</v>
      </c>
      <c r="G7" s="13">
        <f t="shared" si="0"/>
        <v>306280</v>
      </c>
      <c r="H7" s="13">
        <f t="shared" si="1"/>
        <v>4982.0160000000005</v>
      </c>
    </row>
    <row r="8" spans="1:8">
      <c r="A8" s="10">
        <v>6</v>
      </c>
      <c r="B8" s="1" t="s">
        <v>15</v>
      </c>
      <c r="C8" s="2">
        <v>301350.82</v>
      </c>
      <c r="D8" s="2">
        <v>285000</v>
      </c>
      <c r="E8" s="2">
        <v>7934</v>
      </c>
      <c r="F8" s="13">
        <f t="shared" si="2"/>
        <v>292934</v>
      </c>
      <c r="G8" s="13">
        <f t="shared" si="0"/>
        <v>296400</v>
      </c>
      <c r="H8" s="13">
        <f t="shared" si="1"/>
        <v>4950.8159999999998</v>
      </c>
    </row>
    <row r="9" spans="1:8">
      <c r="A9" s="10">
        <v>7</v>
      </c>
      <c r="B9" s="1" t="s">
        <v>16</v>
      </c>
      <c r="C9" s="2">
        <v>306280</v>
      </c>
      <c r="D9" s="2">
        <v>294500</v>
      </c>
      <c r="E9" s="2">
        <v>0</v>
      </c>
      <c r="F9" s="13">
        <v>291350</v>
      </c>
      <c r="G9" s="13">
        <f t="shared" si="0"/>
        <v>306280</v>
      </c>
      <c r="H9" s="13">
        <f t="shared" si="1"/>
        <v>0</v>
      </c>
    </row>
    <row r="10" spans="1:8">
      <c r="A10" s="10">
        <v>8</v>
      </c>
      <c r="B10" s="1" t="s">
        <v>17</v>
      </c>
      <c r="C10" s="2">
        <v>319412.08</v>
      </c>
      <c r="D10" s="2">
        <v>294500</v>
      </c>
      <c r="E10" s="2">
        <v>21045</v>
      </c>
      <c r="F10" s="13">
        <f t="shared" si="2"/>
        <v>315545</v>
      </c>
      <c r="G10" s="13">
        <f t="shared" si="0"/>
        <v>306280</v>
      </c>
      <c r="H10" s="13">
        <f t="shared" si="1"/>
        <v>13132.08</v>
      </c>
    </row>
    <row r="11" spans="1:8">
      <c r="A11" s="10">
        <v>9</v>
      </c>
      <c r="B11" s="1" t="s">
        <v>18</v>
      </c>
      <c r="C11" s="2">
        <v>320471.42</v>
      </c>
      <c r="D11" s="2">
        <v>285000</v>
      </c>
      <c r="E11" s="2">
        <v>38576</v>
      </c>
      <c r="F11" s="13">
        <f t="shared" si="2"/>
        <v>323576</v>
      </c>
      <c r="G11" s="13">
        <f t="shared" si="0"/>
        <v>296400</v>
      </c>
      <c r="H11" s="13">
        <f t="shared" si="1"/>
        <v>24071.423999999999</v>
      </c>
    </row>
    <row r="12" spans="1:8">
      <c r="A12" s="10">
        <v>10</v>
      </c>
      <c r="B12" s="1" t="s">
        <v>19</v>
      </c>
      <c r="C12" s="2">
        <v>330583.55</v>
      </c>
      <c r="D12" s="2">
        <v>294500</v>
      </c>
      <c r="E12" s="2">
        <v>38948</v>
      </c>
      <c r="F12" s="13">
        <f t="shared" si="2"/>
        <v>333448</v>
      </c>
      <c r="G12" s="13">
        <f t="shared" si="0"/>
        <v>306280</v>
      </c>
      <c r="H12" s="13">
        <f t="shared" si="1"/>
        <v>24303.552</v>
      </c>
    </row>
    <row r="13" spans="1:8">
      <c r="A13" s="10">
        <v>11</v>
      </c>
      <c r="B13" s="1" t="s">
        <v>20</v>
      </c>
      <c r="C13" s="2">
        <v>320873.28000000003</v>
      </c>
      <c r="D13" s="2">
        <v>285000</v>
      </c>
      <c r="E13" s="2">
        <v>39220</v>
      </c>
      <c r="F13" s="13">
        <f t="shared" si="2"/>
        <v>324220</v>
      </c>
      <c r="G13" s="13">
        <f t="shared" si="0"/>
        <v>296400</v>
      </c>
      <c r="H13" s="13">
        <f t="shared" si="1"/>
        <v>24473.280000000002</v>
      </c>
    </row>
    <row r="14" spans="1:8">
      <c r="A14" s="10">
        <v>12</v>
      </c>
      <c r="B14" s="1" t="s">
        <v>21</v>
      </c>
      <c r="C14" s="2">
        <v>337085.01</v>
      </c>
      <c r="D14" s="2">
        <v>294500</v>
      </c>
      <c r="E14" s="2">
        <v>49367</v>
      </c>
      <c r="F14" s="13">
        <f t="shared" si="2"/>
        <v>343867</v>
      </c>
      <c r="G14" s="13">
        <f t="shared" si="0"/>
        <v>306280</v>
      </c>
      <c r="H14" s="13">
        <f t="shared" si="1"/>
        <v>30805.007999999998</v>
      </c>
    </row>
    <row r="15" spans="1:8" ht="15">
      <c r="A15" s="16" t="s">
        <v>6</v>
      </c>
      <c r="B15" s="17"/>
      <c r="C15" s="18">
        <f>SUM(C3:C14)</f>
        <v>3753612.1099999994</v>
      </c>
      <c r="D15" s="3">
        <f>SUM(D3:D14)</f>
        <v>3477000</v>
      </c>
      <c r="E15" s="3">
        <f>SUM(E3:E14)</f>
        <v>220404</v>
      </c>
      <c r="F15" s="3">
        <f>SUM(F3:F14)</f>
        <v>3692486</v>
      </c>
      <c r="G15" s="4">
        <f>SUM(G3:G14)</f>
        <v>3616080</v>
      </c>
      <c r="H15" s="4">
        <f>SUM(H3:H14)</f>
        <v>137532.09599999999</v>
      </c>
    </row>
    <row r="16" spans="1:8">
      <c r="C16" s="5"/>
      <c r="D16" s="6"/>
      <c r="E16" s="6">
        <f>D15+E15</f>
        <v>3697404</v>
      </c>
      <c r="G16" s="19"/>
    </row>
    <row r="17" spans="1:8" ht="17.5">
      <c r="C17" s="7"/>
      <c r="E17" s="20"/>
      <c r="F17" s="20"/>
      <c r="G17" s="19">
        <f>G15+H15</f>
        <v>3753612.0959999999</v>
      </c>
      <c r="H17" s="21"/>
    </row>
    <row r="19" spans="1:8" ht="23">
      <c r="A19" s="8" t="s">
        <v>22</v>
      </c>
      <c r="B19" s="8"/>
      <c r="C19" s="8"/>
      <c r="D19" s="8"/>
      <c r="E19" s="8"/>
      <c r="F19" s="8"/>
      <c r="G19" s="8"/>
      <c r="H19" s="8"/>
    </row>
    <row r="20" spans="1:8" ht="15">
      <c r="A20" s="9" t="s">
        <v>0</v>
      </c>
      <c r="B20" s="10" t="s">
        <v>1</v>
      </c>
      <c r="C20" s="11" t="s">
        <v>23</v>
      </c>
      <c r="D20" s="11" t="s">
        <v>24</v>
      </c>
      <c r="E20" s="11" t="s">
        <v>25</v>
      </c>
      <c r="F20" s="11" t="s">
        <v>26</v>
      </c>
      <c r="G20" s="11" t="s">
        <v>27</v>
      </c>
      <c r="H20" s="11" t="s">
        <v>28</v>
      </c>
    </row>
    <row r="21" spans="1:8">
      <c r="A21" s="10">
        <v>1</v>
      </c>
      <c r="B21" s="12" t="s">
        <v>29</v>
      </c>
      <c r="C21" s="13">
        <v>328247.3</v>
      </c>
      <c r="D21" s="13">
        <v>294500</v>
      </c>
      <c r="E21" s="13">
        <v>35204</v>
      </c>
      <c r="F21" s="13">
        <f>E21+D21</f>
        <v>329704</v>
      </c>
      <c r="G21" s="13">
        <f>D21*1.04</f>
        <v>306280</v>
      </c>
      <c r="H21" s="13">
        <f>E21*1.04*0.6</f>
        <v>21967.296000000002</v>
      </c>
    </row>
    <row r="22" spans="1:8">
      <c r="A22" s="10">
        <v>2</v>
      </c>
      <c r="B22" s="22" t="s">
        <v>30</v>
      </c>
      <c r="C22" s="13">
        <v>280966.82</v>
      </c>
      <c r="D22" s="13">
        <v>266000</v>
      </c>
      <c r="E22" s="13">
        <v>6934</v>
      </c>
      <c r="F22" s="13">
        <f t="shared" ref="F22:F29" si="3">E22+D22</f>
        <v>272934</v>
      </c>
      <c r="G22" s="13">
        <f t="shared" ref="G22:G27" si="4">D22*1.04</f>
        <v>276640</v>
      </c>
      <c r="H22" s="13">
        <f t="shared" ref="H22:H28" si="5">E22*1.04*0.6</f>
        <v>4326.8159999999998</v>
      </c>
    </row>
    <row r="23" spans="1:8">
      <c r="A23" s="10">
        <v>3</v>
      </c>
      <c r="B23" s="22" t="s">
        <v>31</v>
      </c>
      <c r="C23" s="13">
        <v>318116.03000000003</v>
      </c>
      <c r="D23" s="13">
        <v>294500</v>
      </c>
      <c r="E23" s="13">
        <v>18968</v>
      </c>
      <c r="F23" s="13">
        <f t="shared" si="3"/>
        <v>313468</v>
      </c>
      <c r="G23" s="13">
        <f t="shared" si="4"/>
        <v>306280</v>
      </c>
      <c r="H23" s="13">
        <f>E23*1.04*0.6</f>
        <v>11836.032000000001</v>
      </c>
    </row>
    <row r="24" spans="1:8">
      <c r="A24" s="10">
        <v>4</v>
      </c>
      <c r="B24" s="22" t="s">
        <v>32</v>
      </c>
      <c r="C24" s="13">
        <v>307997.65999999997</v>
      </c>
      <c r="D24" s="13">
        <v>285000</v>
      </c>
      <c r="E24" s="13">
        <v>18586</v>
      </c>
      <c r="F24" s="13">
        <f t="shared" si="3"/>
        <v>303586</v>
      </c>
      <c r="G24" s="13">
        <f t="shared" si="4"/>
        <v>296400</v>
      </c>
      <c r="H24" s="13">
        <f t="shared" si="5"/>
        <v>11597.664000000001</v>
      </c>
    </row>
    <row r="25" spans="1:8">
      <c r="A25" s="14">
        <v>5</v>
      </c>
      <c r="B25" s="22" t="s">
        <v>33</v>
      </c>
      <c r="C25" s="15">
        <v>316369.46000000002</v>
      </c>
      <c r="D25" s="15">
        <v>294500</v>
      </c>
      <c r="E25" s="15">
        <v>16169</v>
      </c>
      <c r="F25" s="13">
        <f>E25+D25</f>
        <v>310669</v>
      </c>
      <c r="G25" s="13">
        <f t="shared" si="4"/>
        <v>306280</v>
      </c>
      <c r="H25" s="13">
        <f t="shared" si="5"/>
        <v>10089.456</v>
      </c>
    </row>
    <row r="26" spans="1:8">
      <c r="A26" s="10">
        <v>6</v>
      </c>
      <c r="B26" s="22" t="s">
        <v>34</v>
      </c>
      <c r="C26" s="2">
        <v>319713.89</v>
      </c>
      <c r="D26" s="2">
        <v>285000</v>
      </c>
      <c r="E26" s="2">
        <v>37362</v>
      </c>
      <c r="F26" s="13">
        <f t="shared" si="3"/>
        <v>322362</v>
      </c>
      <c r="G26" s="13">
        <f t="shared" si="4"/>
        <v>296400</v>
      </c>
      <c r="H26" s="13">
        <f t="shared" si="5"/>
        <v>23313.888000000003</v>
      </c>
    </row>
    <row r="27" spans="1:8">
      <c r="A27" s="10">
        <v>7</v>
      </c>
      <c r="B27" s="22" t="s">
        <v>35</v>
      </c>
      <c r="C27" s="2">
        <v>333268</v>
      </c>
      <c r="D27" s="2">
        <v>294500</v>
      </c>
      <c r="E27" s="2">
        <v>43250</v>
      </c>
      <c r="F27" s="13">
        <f t="shared" si="3"/>
        <v>337750</v>
      </c>
      <c r="G27" s="13">
        <f t="shared" si="4"/>
        <v>306280</v>
      </c>
      <c r="H27" s="13">
        <f t="shared" si="5"/>
        <v>26988</v>
      </c>
    </row>
    <row r="28" spans="1:8">
      <c r="A28" s="10">
        <v>8</v>
      </c>
      <c r="B28" s="22" t="s">
        <v>36</v>
      </c>
      <c r="C28" s="2">
        <v>323687.09999999998</v>
      </c>
      <c r="D28" s="2">
        <v>294500</v>
      </c>
      <c r="E28" s="2">
        <v>27896</v>
      </c>
      <c r="F28" s="13">
        <f t="shared" si="3"/>
        <v>322396</v>
      </c>
      <c r="G28" s="13">
        <f>D28*1.04</f>
        <v>306280</v>
      </c>
      <c r="H28" s="13">
        <f t="shared" si="5"/>
        <v>17407.103999999999</v>
      </c>
    </row>
    <row r="29" spans="1:8">
      <c r="A29" s="10">
        <v>9</v>
      </c>
      <c r="B29" s="22" t="s">
        <v>37</v>
      </c>
      <c r="C29" s="2">
        <v>309910.84999999998</v>
      </c>
      <c r="D29" s="2">
        <v>285000</v>
      </c>
      <c r="E29" s="2">
        <v>21652</v>
      </c>
      <c r="F29" s="13">
        <f t="shared" si="3"/>
        <v>306652</v>
      </c>
      <c r="G29" s="13">
        <f>D29*1.04</f>
        <v>296400</v>
      </c>
      <c r="H29" s="13">
        <f>E29*1.04*0.6</f>
        <v>13510.848</v>
      </c>
    </row>
    <row r="30" spans="1:8">
      <c r="A30" s="10">
        <v>10</v>
      </c>
      <c r="B30" s="22" t="s">
        <v>38</v>
      </c>
      <c r="C30" s="2">
        <v>306280</v>
      </c>
      <c r="D30" s="2">
        <v>294500</v>
      </c>
      <c r="E30" s="2">
        <v>0</v>
      </c>
      <c r="F30" s="13">
        <v>284966</v>
      </c>
      <c r="G30" s="13">
        <f>D30*1.04</f>
        <v>306280</v>
      </c>
      <c r="H30" s="13">
        <f>E30*1.04*0.6</f>
        <v>0</v>
      </c>
    </row>
    <row r="31" spans="1:8">
      <c r="A31" s="10">
        <v>11</v>
      </c>
      <c r="B31" s="22" t="s">
        <v>39</v>
      </c>
      <c r="C31" s="2">
        <v>296400</v>
      </c>
      <c r="D31" s="2">
        <v>285000</v>
      </c>
      <c r="E31" s="2">
        <v>0</v>
      </c>
      <c r="F31" s="13">
        <v>193395</v>
      </c>
      <c r="G31" s="13">
        <f>D31*1.04</f>
        <v>296400</v>
      </c>
      <c r="H31" s="13">
        <f>E31*1.04*0.6</f>
        <v>0</v>
      </c>
    </row>
    <row r="32" spans="1:8">
      <c r="A32" s="10">
        <v>12</v>
      </c>
      <c r="B32" s="22" t="s">
        <v>40</v>
      </c>
      <c r="C32" s="2">
        <v>306280</v>
      </c>
      <c r="D32" s="2">
        <v>294500</v>
      </c>
      <c r="E32" s="2">
        <v>0</v>
      </c>
      <c r="F32" s="13">
        <v>280183</v>
      </c>
      <c r="G32" s="13">
        <f>D32*1.04</f>
        <v>306280</v>
      </c>
      <c r="H32" s="13">
        <f>E32*1.04*0.6</f>
        <v>0</v>
      </c>
    </row>
    <row r="33" spans="1:8" ht="15">
      <c r="A33" s="16" t="s">
        <v>6</v>
      </c>
      <c r="B33" s="17"/>
      <c r="C33" s="23">
        <f>SUM(C21:C32)</f>
        <v>3747237.1100000003</v>
      </c>
      <c r="D33" s="3">
        <f>SUM(D21:D32)</f>
        <v>3467500</v>
      </c>
      <c r="E33" s="3">
        <f>SUM(E21:E32)</f>
        <v>226021</v>
      </c>
      <c r="F33" s="3">
        <f>SUM(F21:F32)</f>
        <v>3578065</v>
      </c>
      <c r="G33" s="4">
        <f>SUM(G21:G32)</f>
        <v>3606200</v>
      </c>
      <c r="H33" s="18">
        <f>SUM(H21:H32)</f>
        <v>141037.10399999999</v>
      </c>
    </row>
    <row r="34" spans="1:8">
      <c r="C34" s="5"/>
      <c r="D34" s="6"/>
      <c r="E34" s="6"/>
      <c r="G34" s="19"/>
    </row>
    <row r="35" spans="1:8" ht="17.5">
      <c r="C35" s="7"/>
      <c r="E35" s="20"/>
      <c r="F35" s="20"/>
      <c r="G35" s="24"/>
      <c r="H35" s="21"/>
    </row>
    <row r="36" spans="1:8" ht="23" customHeight="1">
      <c r="A36" s="8" t="s">
        <v>41</v>
      </c>
      <c r="B36" s="8"/>
      <c r="C36" s="8"/>
      <c r="D36" s="8"/>
      <c r="E36" s="8"/>
      <c r="F36" s="8"/>
      <c r="G36" s="8"/>
      <c r="H36" s="8"/>
    </row>
    <row r="37" spans="1:8" ht="28">
      <c r="A37" s="25" t="s">
        <v>0</v>
      </c>
      <c r="B37" s="26" t="s">
        <v>1</v>
      </c>
      <c r="C37" s="27" t="s">
        <v>2</v>
      </c>
      <c r="D37" s="27" t="s">
        <v>42</v>
      </c>
      <c r="E37" s="27" t="s">
        <v>43</v>
      </c>
      <c r="F37" s="27" t="s">
        <v>53</v>
      </c>
      <c r="G37" s="27" t="s">
        <v>27</v>
      </c>
      <c r="H37" s="27" t="s">
        <v>54</v>
      </c>
    </row>
    <row r="38" spans="1:8">
      <c r="A38" s="10">
        <v>1</v>
      </c>
      <c r="B38" s="12" t="s">
        <v>44</v>
      </c>
      <c r="C38" s="13">
        <v>469443.76</v>
      </c>
      <c r="D38" s="13">
        <v>294500</v>
      </c>
      <c r="E38" s="13">
        <v>60157</v>
      </c>
      <c r="F38" s="13">
        <f>E38+D38</f>
        <v>354657</v>
      </c>
      <c r="G38" s="13">
        <f>D38*1.42</f>
        <v>418190</v>
      </c>
      <c r="H38" s="13">
        <f>E38*1.42*0.6</f>
        <v>51253.764000000003</v>
      </c>
    </row>
    <row r="39" spans="1:8">
      <c r="A39" s="10">
        <v>2</v>
      </c>
      <c r="B39" s="22" t="s">
        <v>45</v>
      </c>
      <c r="C39" s="13">
        <v>413568.75</v>
      </c>
      <c r="D39" s="13">
        <v>266000</v>
      </c>
      <c r="E39" s="13">
        <v>42076</v>
      </c>
      <c r="F39" s="13">
        <f t="shared" ref="F39:F49" si="6">E39+D39</f>
        <v>308076</v>
      </c>
      <c r="G39" s="13">
        <f t="shared" ref="G39:G47" si="7">D39*1.42</f>
        <v>377720</v>
      </c>
      <c r="H39" s="13">
        <f>E39*1.42*0.6</f>
        <v>35848.752</v>
      </c>
    </row>
    <row r="40" spans="1:8">
      <c r="A40" s="10">
        <v>3</v>
      </c>
      <c r="B40" s="22" t="s">
        <v>55</v>
      </c>
      <c r="C40" s="13">
        <v>463914.28</v>
      </c>
      <c r="D40" s="13">
        <v>294500</v>
      </c>
      <c r="E40" s="13">
        <v>53667</v>
      </c>
      <c r="F40" s="13">
        <f t="shared" si="6"/>
        <v>348167</v>
      </c>
      <c r="G40" s="13">
        <f t="shared" si="7"/>
        <v>418190</v>
      </c>
      <c r="H40" s="13">
        <f t="shared" ref="H40:H47" si="8">E40*1.42*0.6</f>
        <v>45724.284</v>
      </c>
    </row>
    <row r="41" spans="1:8">
      <c r="A41" s="10">
        <v>4</v>
      </c>
      <c r="B41" s="22" t="s">
        <v>46</v>
      </c>
      <c r="C41" s="13">
        <v>467988.26</v>
      </c>
      <c r="D41" s="13">
        <v>285000</v>
      </c>
      <c r="E41" s="13">
        <v>74282</v>
      </c>
      <c r="F41" s="13">
        <f t="shared" si="6"/>
        <v>359282</v>
      </c>
      <c r="G41" s="13">
        <f t="shared" si="7"/>
        <v>404700</v>
      </c>
      <c r="H41" s="13">
        <f t="shared" si="8"/>
        <v>63288.263999999988</v>
      </c>
    </row>
    <row r="42" spans="1:8">
      <c r="A42" s="14">
        <v>5</v>
      </c>
      <c r="B42" s="22" t="s">
        <v>56</v>
      </c>
      <c r="C42" s="15">
        <v>478796.17</v>
      </c>
      <c r="D42" s="15">
        <v>294500</v>
      </c>
      <c r="E42" s="15">
        <v>71134</v>
      </c>
      <c r="F42" s="13">
        <f>E42+D42</f>
        <v>365634</v>
      </c>
      <c r="G42" s="13">
        <f t="shared" si="7"/>
        <v>418190</v>
      </c>
      <c r="H42" s="13">
        <f t="shared" si="8"/>
        <v>60606.167999999998</v>
      </c>
    </row>
    <row r="43" spans="1:8">
      <c r="A43" s="10">
        <v>6</v>
      </c>
      <c r="B43" s="22" t="s">
        <v>57</v>
      </c>
      <c r="C43" s="2">
        <v>458278.87</v>
      </c>
      <c r="D43" s="2">
        <v>285000</v>
      </c>
      <c r="E43" s="2">
        <v>62886</v>
      </c>
      <c r="F43" s="13">
        <f t="shared" si="6"/>
        <v>347886</v>
      </c>
      <c r="G43" s="13">
        <f t="shared" si="7"/>
        <v>404700</v>
      </c>
      <c r="H43" s="13">
        <f t="shared" si="8"/>
        <v>53578.871999999996</v>
      </c>
    </row>
    <row r="44" spans="1:8">
      <c r="A44" s="10">
        <v>7</v>
      </c>
      <c r="B44" s="22" t="s">
        <v>47</v>
      </c>
      <c r="C44" s="2">
        <v>481963.9</v>
      </c>
      <c r="D44" s="2">
        <v>294500</v>
      </c>
      <c r="E44" s="2">
        <v>74852</v>
      </c>
      <c r="F44" s="13">
        <f t="shared" si="6"/>
        <v>369352</v>
      </c>
      <c r="G44" s="13">
        <f t="shared" si="7"/>
        <v>418190</v>
      </c>
      <c r="H44" s="13">
        <f t="shared" si="8"/>
        <v>63773.903999999995</v>
      </c>
    </row>
    <row r="45" spans="1:8">
      <c r="A45" s="10">
        <v>8</v>
      </c>
      <c r="B45" s="22" t="s">
        <v>48</v>
      </c>
      <c r="C45" s="2">
        <v>497089.46</v>
      </c>
      <c r="D45" s="2">
        <v>294500</v>
      </c>
      <c r="E45" s="2">
        <v>92605</v>
      </c>
      <c r="F45" s="13">
        <f t="shared" si="6"/>
        <v>387105</v>
      </c>
      <c r="G45" s="13">
        <f t="shared" si="7"/>
        <v>418190</v>
      </c>
      <c r="H45" s="13">
        <f t="shared" si="8"/>
        <v>78899.460000000006</v>
      </c>
    </row>
    <row r="46" spans="1:8">
      <c r="A46" s="10">
        <v>9</v>
      </c>
      <c r="B46" s="22" t="s">
        <v>49</v>
      </c>
      <c r="C46" s="2">
        <v>458726.17</v>
      </c>
      <c r="D46" s="2">
        <v>285000</v>
      </c>
      <c r="E46" s="2">
        <v>63411</v>
      </c>
      <c r="F46" s="13">
        <f t="shared" si="6"/>
        <v>348411</v>
      </c>
      <c r="G46" s="13">
        <f t="shared" si="7"/>
        <v>404700</v>
      </c>
      <c r="H46" s="13">
        <f t="shared" si="8"/>
        <v>54026.171999999999</v>
      </c>
    </row>
    <row r="47" spans="1:8">
      <c r="A47" s="10">
        <v>10</v>
      </c>
      <c r="B47" s="22" t="s">
        <v>50</v>
      </c>
      <c r="C47" s="2">
        <v>464986.95</v>
      </c>
      <c r="D47" s="2">
        <v>294500</v>
      </c>
      <c r="E47" s="2">
        <v>54926</v>
      </c>
      <c r="F47" s="13">
        <f t="shared" si="6"/>
        <v>349426</v>
      </c>
      <c r="G47" s="13">
        <f t="shared" si="7"/>
        <v>418190</v>
      </c>
      <c r="H47" s="13">
        <f t="shared" si="8"/>
        <v>46796.951999999997</v>
      </c>
    </row>
    <row r="48" spans="1:8">
      <c r="A48" s="10">
        <v>11</v>
      </c>
      <c r="B48" s="22" t="s">
        <v>51</v>
      </c>
      <c r="C48" s="15">
        <v>420463.7</v>
      </c>
      <c r="D48" s="15">
        <v>285000</v>
      </c>
      <c r="E48" s="15">
        <v>18502</v>
      </c>
      <c r="F48" s="15">
        <f t="shared" si="6"/>
        <v>303502</v>
      </c>
      <c r="G48" s="13">
        <f>D48*1.42</f>
        <v>404700</v>
      </c>
      <c r="H48" s="13">
        <f>E48*1.42*0.6</f>
        <v>15763.704</v>
      </c>
    </row>
    <row r="49" spans="1:8">
      <c r="A49" s="10">
        <v>12</v>
      </c>
      <c r="B49" s="22" t="s">
        <v>52</v>
      </c>
      <c r="C49" s="15">
        <v>427164.12</v>
      </c>
      <c r="D49" s="15">
        <v>294500</v>
      </c>
      <c r="E49" s="15">
        <v>10533</v>
      </c>
      <c r="F49" s="15">
        <f t="shared" si="6"/>
        <v>305033</v>
      </c>
      <c r="G49" s="13">
        <f>D49*1.42</f>
        <v>418190</v>
      </c>
      <c r="H49" s="13">
        <f>E49*1.42*0.6</f>
        <v>8974.1159999999982</v>
      </c>
    </row>
    <row r="50" spans="1:8" ht="15">
      <c r="A50" s="16" t="s">
        <v>6</v>
      </c>
      <c r="B50" s="17"/>
      <c r="C50" s="23">
        <f>SUM(C38:C49)</f>
        <v>5502384.3900000006</v>
      </c>
      <c r="D50" s="3">
        <f>SUM(D38:D49)</f>
        <v>3467500</v>
      </c>
      <c r="E50" s="3">
        <f>SUM(E38:E49)</f>
        <v>679031</v>
      </c>
      <c r="F50" s="3">
        <f>SUM(F38:F49)</f>
        <v>4146531</v>
      </c>
      <c r="G50" s="4">
        <f>SUM(G38:G49)</f>
        <v>4923850</v>
      </c>
      <c r="H50" s="28">
        <f>SUM(H38:H49)</f>
        <v>578534.41200000013</v>
      </c>
    </row>
  </sheetData>
  <mergeCells count="6">
    <mergeCell ref="A1:H1"/>
    <mergeCell ref="A15:B15"/>
    <mergeCell ref="A19:H19"/>
    <mergeCell ref="A33:B33"/>
    <mergeCell ref="A36:H36"/>
    <mergeCell ref="A50:B5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2023-03-07T02:25:50Z</dcterms:created>
  <dcterms:modified xsi:type="dcterms:W3CDTF">2023-03-07T02:37:39Z</dcterms:modified>
</cp:coreProperties>
</file>