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8760" activeTab="1"/>
  </bookViews>
  <sheets>
    <sheet name="汇总表" sheetId="2" r:id="rId1"/>
    <sheet name="月报表" sheetId="1" r:id="rId2"/>
    <sheet name="Sheet1"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月报表!$A$4:$AN$41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<sst xmlns="http://schemas.openxmlformats.org/spreadsheetml/2006/main" count="443" uniqueCount="290">
  <si>
    <t>2025年项目月报统计表</t>
  </si>
  <si>
    <t>序号</t>
  </si>
  <si>
    <t>县（市、区）</t>
  </si>
  <si>
    <t>资金下达情况</t>
  </si>
  <si>
    <t>资金安排情况</t>
  </si>
  <si>
    <t>壮大村集体经济情况</t>
  </si>
  <si>
    <t>是否扶持市场经营主体</t>
  </si>
  <si>
    <t>是否用于扶持农业基地</t>
  </si>
  <si>
    <t>是否属于市级“千万工程”创建</t>
  </si>
  <si>
    <t>是否采用以工代赈方式实施</t>
  </si>
  <si>
    <t>完成投资情况</t>
  </si>
  <si>
    <t>备注</t>
  </si>
  <si>
    <t>总计</t>
  </si>
  <si>
    <t>中央</t>
  </si>
  <si>
    <t>省级</t>
  </si>
  <si>
    <t>安排率</t>
  </si>
  <si>
    <t>项目个数</t>
  </si>
  <si>
    <t>投入衔接资金</t>
  </si>
  <si>
    <t>完成率</t>
  </si>
  <si>
    <t>合计</t>
  </si>
  <si>
    <t>玉溪市本级</t>
  </si>
  <si>
    <t>红塔区</t>
  </si>
  <si>
    <t>通海县</t>
  </si>
  <si>
    <t>江川区</t>
  </si>
  <si>
    <t>澄江市</t>
  </si>
  <si>
    <t>华宁县</t>
  </si>
  <si>
    <t>易门县</t>
  </si>
  <si>
    <t>峨山县</t>
  </si>
  <si>
    <t>新平县</t>
  </si>
  <si>
    <t>元江治县</t>
  </si>
  <si>
    <t>2025年项目衔接推进乡村振兴补助资金项目完成情况公示表</t>
  </si>
  <si>
    <r>
      <rPr>
        <b/>
        <sz val="9"/>
        <color theme="1"/>
        <rFont val="仿宋"/>
        <charset val="134"/>
      </rPr>
      <t>序号</t>
    </r>
  </si>
  <si>
    <r>
      <rPr>
        <b/>
        <sz val="9"/>
        <color theme="1"/>
        <rFont val="仿宋"/>
        <charset val="134"/>
      </rPr>
      <t>项目所在县（市、区）</t>
    </r>
  </si>
  <si>
    <r>
      <rPr>
        <b/>
        <sz val="9"/>
        <color theme="1"/>
        <rFont val="仿宋"/>
        <charset val="134"/>
      </rPr>
      <t>项目名称</t>
    </r>
  </si>
  <si>
    <r>
      <rPr>
        <b/>
        <sz val="9"/>
        <color theme="1"/>
        <rFont val="仿宋"/>
        <charset val="134"/>
      </rPr>
      <t>项目类型</t>
    </r>
  </si>
  <si>
    <r>
      <rPr>
        <b/>
        <sz val="9"/>
        <color theme="1"/>
        <rFont val="仿宋"/>
        <charset val="134"/>
      </rPr>
      <t>项目基本情况</t>
    </r>
    <r>
      <rPr>
        <b/>
        <sz val="9"/>
        <color theme="1"/>
        <rFont val="Times New Roman"/>
        <charset val="134"/>
      </rPr>
      <t xml:space="preserve">
</t>
    </r>
    <r>
      <rPr>
        <b/>
        <sz val="9"/>
        <color theme="1"/>
        <rFont val="仿宋"/>
        <charset val="134"/>
      </rPr>
      <t>（项目建设内容简述）</t>
    </r>
  </si>
  <si>
    <r>
      <rPr>
        <b/>
        <sz val="9"/>
        <color theme="1"/>
        <rFont val="仿宋"/>
        <charset val="134"/>
      </rPr>
      <t>项目编号</t>
    </r>
  </si>
  <si>
    <r>
      <rPr>
        <b/>
        <sz val="9"/>
        <color theme="1"/>
        <rFont val="仿宋"/>
        <charset val="134"/>
      </rPr>
      <t>县（市、区）资金下达时间（资金文件下发时间）</t>
    </r>
  </si>
  <si>
    <r>
      <rPr>
        <b/>
        <sz val="9"/>
        <color theme="1"/>
        <rFont val="仿宋"/>
        <charset val="134"/>
      </rPr>
      <t>是否壮大集体经济</t>
    </r>
  </si>
  <si>
    <r>
      <rPr>
        <b/>
        <sz val="9"/>
        <rFont val="仿宋"/>
        <charset val="134"/>
      </rPr>
      <t>是否扶持市场经营主体</t>
    </r>
  </si>
  <si>
    <r>
      <rPr>
        <b/>
        <sz val="9"/>
        <rFont val="仿宋"/>
        <charset val="134"/>
      </rPr>
      <t>是否于扶持农业基地</t>
    </r>
  </si>
  <si>
    <r>
      <rPr>
        <b/>
        <sz val="9"/>
        <color theme="1"/>
        <rFont val="仿宋"/>
        <charset val="134"/>
      </rPr>
      <t>是否属于市级</t>
    </r>
    <r>
      <rPr>
        <b/>
        <sz val="9"/>
        <color theme="1"/>
        <rFont val="Times New Roman"/>
        <charset val="134"/>
      </rPr>
      <t>“</t>
    </r>
    <r>
      <rPr>
        <b/>
        <sz val="9"/>
        <color theme="1"/>
        <rFont val="仿宋"/>
        <charset val="134"/>
      </rPr>
      <t>千万工程</t>
    </r>
    <r>
      <rPr>
        <b/>
        <sz val="9"/>
        <color theme="1"/>
        <rFont val="Times New Roman"/>
        <charset val="134"/>
      </rPr>
      <t>”</t>
    </r>
    <r>
      <rPr>
        <b/>
        <sz val="9"/>
        <color theme="1"/>
        <rFont val="仿宋"/>
        <charset val="134"/>
      </rPr>
      <t>创建</t>
    </r>
  </si>
  <si>
    <r>
      <rPr>
        <b/>
        <sz val="9"/>
        <color theme="1"/>
        <rFont val="仿宋"/>
        <charset val="134"/>
      </rPr>
      <t>是否采用以工代赈方式实施</t>
    </r>
  </si>
  <si>
    <r>
      <rPr>
        <b/>
        <sz val="9"/>
        <color theme="1"/>
        <rFont val="仿宋"/>
        <charset val="134"/>
      </rPr>
      <t>项目实际</t>
    </r>
    <r>
      <rPr>
        <b/>
        <sz val="9"/>
        <color theme="1"/>
        <rFont val="Times New Roman"/>
        <charset val="134"/>
      </rPr>
      <t>/</t>
    </r>
    <r>
      <rPr>
        <b/>
        <sz val="9"/>
        <color theme="1"/>
        <rFont val="仿宋"/>
        <charset val="134"/>
      </rPr>
      <t>计划开工时间</t>
    </r>
  </si>
  <si>
    <r>
      <rPr>
        <b/>
        <sz val="9"/>
        <color theme="1"/>
        <rFont val="仿宋"/>
        <charset val="134"/>
      </rPr>
      <t>项目实际或</t>
    </r>
    <r>
      <rPr>
        <b/>
        <sz val="9"/>
        <color theme="1"/>
        <rFont val="Times New Roman"/>
        <charset val="134"/>
      </rPr>
      <t>/</t>
    </r>
    <r>
      <rPr>
        <b/>
        <sz val="9"/>
        <color theme="1"/>
        <rFont val="仿宋"/>
        <charset val="134"/>
      </rPr>
      <t>计划完工时间</t>
    </r>
  </si>
  <si>
    <r>
      <rPr>
        <b/>
        <sz val="9"/>
        <color theme="1"/>
        <rFont val="仿宋"/>
        <charset val="134"/>
      </rPr>
      <t>项目受益情况</t>
    </r>
  </si>
  <si>
    <r>
      <rPr>
        <b/>
        <sz val="9"/>
        <color theme="1"/>
        <rFont val="仿宋"/>
        <charset val="134"/>
      </rPr>
      <t>项目总投资（万元）</t>
    </r>
  </si>
  <si>
    <r>
      <rPr>
        <b/>
        <sz val="9"/>
        <color theme="1"/>
        <rFont val="仿宋"/>
        <charset val="134"/>
      </rPr>
      <t>中央资金（万元）</t>
    </r>
  </si>
  <si>
    <r>
      <rPr>
        <b/>
        <sz val="9"/>
        <color theme="1"/>
        <rFont val="仿宋"/>
        <charset val="134"/>
      </rPr>
      <t>省级资金（万元）</t>
    </r>
  </si>
  <si>
    <r>
      <rPr>
        <b/>
        <sz val="9"/>
        <color theme="1"/>
        <rFont val="仿宋"/>
        <charset val="134"/>
      </rPr>
      <t>市级资金（万元）</t>
    </r>
  </si>
  <si>
    <r>
      <rPr>
        <b/>
        <sz val="9"/>
        <color theme="1"/>
        <rFont val="仿宋"/>
        <charset val="134"/>
      </rPr>
      <t>县（市、区）资金（万元）</t>
    </r>
  </si>
  <si>
    <r>
      <rPr>
        <b/>
        <sz val="9"/>
        <color theme="1"/>
        <rFont val="仿宋"/>
        <charset val="134"/>
      </rPr>
      <t>其他资金（万元）</t>
    </r>
  </si>
  <si>
    <r>
      <rPr>
        <b/>
        <sz val="9"/>
        <color theme="1"/>
        <rFont val="仿宋"/>
        <charset val="134"/>
      </rPr>
      <t>累计完成投资</t>
    </r>
    <r>
      <rPr>
        <b/>
        <sz val="9"/>
        <color theme="1"/>
        <rFont val="Times New Roman"/>
        <charset val="134"/>
      </rPr>
      <t xml:space="preserve">
</t>
    </r>
    <r>
      <rPr>
        <b/>
        <sz val="9"/>
        <color theme="1"/>
        <rFont val="仿宋"/>
        <charset val="134"/>
      </rPr>
      <t>（万元）</t>
    </r>
  </si>
  <si>
    <r>
      <rPr>
        <b/>
        <sz val="9"/>
        <rFont val="仿宋"/>
        <charset val="134"/>
      </rPr>
      <t>其中</t>
    </r>
  </si>
  <si>
    <r>
      <rPr>
        <b/>
        <sz val="9"/>
        <rFont val="仿宋"/>
        <charset val="134"/>
      </rPr>
      <t>项目完成率（</t>
    </r>
    <r>
      <rPr>
        <b/>
        <sz val="9"/>
        <rFont val="Times New Roman"/>
        <charset val="134"/>
      </rPr>
      <t>%</t>
    </r>
    <r>
      <rPr>
        <b/>
        <sz val="9"/>
        <rFont val="仿宋"/>
        <charset val="134"/>
      </rPr>
      <t>）</t>
    </r>
  </si>
  <si>
    <r>
      <rPr>
        <b/>
        <sz val="9"/>
        <rFont val="仿宋"/>
        <charset val="134"/>
      </rPr>
      <t>本月计划报账情况</t>
    </r>
  </si>
  <si>
    <r>
      <rPr>
        <b/>
        <sz val="9"/>
        <rFont val="仿宋"/>
        <charset val="134"/>
      </rPr>
      <t>累计报账情况</t>
    </r>
  </si>
  <si>
    <r>
      <rPr>
        <sz val="9"/>
        <color theme="1"/>
        <rFont val="宋体"/>
        <charset val="134"/>
      </rPr>
      <t>户数</t>
    </r>
  </si>
  <si>
    <r>
      <rPr>
        <sz val="9"/>
        <color theme="1"/>
        <rFont val="宋体"/>
        <charset val="134"/>
      </rPr>
      <t>人数</t>
    </r>
  </si>
  <si>
    <r>
      <rPr>
        <sz val="9"/>
        <color theme="1"/>
        <rFont val="宋体"/>
        <charset val="134"/>
      </rPr>
      <t>其中</t>
    </r>
  </si>
  <si>
    <r>
      <rPr>
        <b/>
        <sz val="9"/>
        <color theme="1"/>
        <rFont val="仿宋"/>
        <charset val="134"/>
      </rPr>
      <t>小计</t>
    </r>
  </si>
  <si>
    <r>
      <rPr>
        <sz val="9"/>
        <color theme="1"/>
        <rFont val="宋体"/>
        <charset val="134"/>
      </rPr>
      <t>巩固拓展脱贫攻坚成果和乡村振兴任务</t>
    </r>
  </si>
  <si>
    <r>
      <rPr>
        <sz val="9"/>
        <color theme="1"/>
        <rFont val="宋体"/>
        <charset val="134"/>
      </rPr>
      <t>少数民族发展任务</t>
    </r>
  </si>
  <si>
    <r>
      <rPr>
        <sz val="9"/>
        <color theme="1"/>
        <rFont val="宋体"/>
        <charset val="134"/>
      </rPr>
      <t>以工代赈任务</t>
    </r>
  </si>
  <si>
    <r>
      <rPr>
        <sz val="9"/>
        <color theme="1"/>
        <rFont val="宋体"/>
        <charset val="134"/>
      </rPr>
      <t>贫困林场</t>
    </r>
  </si>
  <si>
    <r>
      <rPr>
        <sz val="9"/>
        <color theme="1"/>
        <rFont val="宋体"/>
        <charset val="134"/>
      </rPr>
      <t>小计</t>
    </r>
  </si>
  <si>
    <r>
      <rPr>
        <sz val="9"/>
        <rFont val="宋体"/>
        <charset val="134"/>
      </rPr>
      <t>中央资金（万元）</t>
    </r>
  </si>
  <si>
    <r>
      <rPr>
        <sz val="9"/>
        <rFont val="宋体"/>
        <charset val="134"/>
      </rPr>
      <t>省级资金（万元）</t>
    </r>
  </si>
  <si>
    <r>
      <rPr>
        <sz val="9"/>
        <rFont val="宋体"/>
        <charset val="134"/>
      </rPr>
      <t>市级资金（万元）</t>
    </r>
  </si>
  <si>
    <r>
      <rPr>
        <sz val="9"/>
        <rFont val="宋体"/>
        <charset val="134"/>
      </rPr>
      <t>县区资金（万元）</t>
    </r>
  </si>
  <si>
    <r>
      <rPr>
        <sz val="9"/>
        <rFont val="宋体"/>
        <charset val="134"/>
      </rPr>
      <t>其他资金（万元）</t>
    </r>
  </si>
  <si>
    <r>
      <rPr>
        <sz val="9"/>
        <color theme="1"/>
        <rFont val="宋体"/>
        <charset val="134"/>
      </rPr>
      <t>脱贫人口及监测对象户数</t>
    </r>
  </si>
  <si>
    <r>
      <rPr>
        <sz val="9"/>
        <color theme="1"/>
        <rFont val="宋体"/>
        <charset val="134"/>
      </rPr>
      <t>脱贫人口及监测对象人数</t>
    </r>
  </si>
  <si>
    <r>
      <rPr>
        <sz val="9"/>
        <rFont val="Times New Roman"/>
        <charset val="134"/>
      </rPr>
      <t>2025</t>
    </r>
    <r>
      <rPr>
        <sz val="9"/>
        <rFont val="方正仿宋_GBK"/>
        <charset val="134"/>
      </rPr>
      <t>年华宁县项目管理费（农业农村局巩固成果方向）</t>
    </r>
  </si>
  <si>
    <r>
      <rPr>
        <sz val="9"/>
        <rFont val="方正仿宋_GBK"/>
        <charset val="134"/>
      </rPr>
      <t>项目管理费</t>
    </r>
    <r>
      <rPr>
        <sz val="9"/>
        <rFont val="Times New Roman"/>
        <charset val="134"/>
      </rPr>
      <t>—</t>
    </r>
    <r>
      <rPr>
        <sz val="9"/>
        <rFont val="方正仿宋_GBK"/>
        <charset val="134"/>
      </rPr>
      <t>项目管理费</t>
    </r>
  </si>
  <si>
    <r>
      <rPr>
        <sz val="9"/>
        <rFont val="方正仿宋_GB2312"/>
        <charset val="134"/>
      </rPr>
      <t>省级资金按照不高于</t>
    </r>
    <r>
      <rPr>
        <sz val="9"/>
        <rFont val="Times New Roman"/>
        <charset val="134"/>
      </rPr>
      <t>5%</t>
    </r>
    <r>
      <rPr>
        <sz val="9"/>
        <rFont val="方正仿宋_GB2312"/>
        <charset val="134"/>
      </rPr>
      <t>提取项目管理费</t>
    </r>
  </si>
  <si>
    <t>5500001984086863</t>
  </si>
  <si>
    <t>否</t>
  </si>
  <si>
    <t>__</t>
  </si>
  <si>
    <r>
      <rPr>
        <sz val="9"/>
        <rFont val="方正仿宋_GBK"/>
        <charset val="134"/>
      </rPr>
      <t>华宁县</t>
    </r>
    <r>
      <rPr>
        <sz val="9"/>
        <rFont val="Times New Roman"/>
        <charset val="134"/>
      </rPr>
      <t>2025</t>
    </r>
    <r>
      <rPr>
        <sz val="9"/>
        <rFont val="方正仿宋_GBK"/>
        <charset val="134"/>
      </rPr>
      <t>年小额信贷贴息项目</t>
    </r>
  </si>
  <si>
    <r>
      <rPr>
        <sz val="9"/>
        <rFont val="方正仿宋_GBK"/>
        <charset val="134"/>
      </rPr>
      <t>产业发展</t>
    </r>
    <r>
      <rPr>
        <sz val="9"/>
        <rFont val="Times New Roman"/>
        <charset val="134"/>
      </rPr>
      <t>—</t>
    </r>
    <r>
      <rPr>
        <sz val="9"/>
        <rFont val="方正仿宋_GBK"/>
        <charset val="134"/>
      </rPr>
      <t>小额贷款贴息</t>
    </r>
  </si>
  <si>
    <r>
      <rPr>
        <sz val="9"/>
        <rFont val="方正仿宋_GB2312"/>
        <charset val="134"/>
      </rPr>
      <t>发放</t>
    </r>
    <r>
      <rPr>
        <sz val="9"/>
        <rFont val="Times New Roman"/>
        <charset val="134"/>
      </rPr>
      <t>2025</t>
    </r>
    <r>
      <rPr>
        <sz val="9"/>
        <rFont val="方正仿宋_GB2312"/>
        <charset val="134"/>
      </rPr>
      <t>年小额信贷</t>
    </r>
    <r>
      <rPr>
        <sz val="9"/>
        <rFont val="Times New Roman"/>
        <charset val="134"/>
      </rPr>
      <t>4200</t>
    </r>
    <r>
      <rPr>
        <sz val="9"/>
        <rFont val="方正仿宋_GB2312"/>
        <charset val="134"/>
      </rPr>
      <t>万元（</t>
    </r>
    <r>
      <rPr>
        <sz val="9"/>
        <rFont val="Times New Roman"/>
        <charset val="134"/>
      </rPr>
      <t>2024</t>
    </r>
    <r>
      <rPr>
        <sz val="9"/>
        <rFont val="方正仿宋_GB2312"/>
        <charset val="134"/>
      </rPr>
      <t>年第四季度至</t>
    </r>
    <r>
      <rPr>
        <sz val="9"/>
        <rFont val="Times New Roman"/>
        <charset val="134"/>
      </rPr>
      <t>2025</t>
    </r>
    <r>
      <rPr>
        <sz val="9"/>
        <rFont val="方正仿宋_GB2312"/>
        <charset val="134"/>
      </rPr>
      <t>年第三季度贷款贴息）。</t>
    </r>
  </si>
  <si>
    <t>5500001984073529</t>
  </si>
  <si>
    <r>
      <rPr>
        <sz val="9"/>
        <rFont val="Times New Roman"/>
        <charset val="134"/>
      </rPr>
      <t>2025</t>
    </r>
    <r>
      <rPr>
        <sz val="9"/>
        <rFont val="方正仿宋_GBK"/>
        <charset val="134"/>
      </rPr>
      <t>年度华宁县雨露计划项目</t>
    </r>
  </si>
  <si>
    <r>
      <rPr>
        <sz val="9"/>
        <rFont val="方正仿宋_GBK"/>
        <charset val="134"/>
      </rPr>
      <t>巩固三保障成果</t>
    </r>
    <r>
      <rPr>
        <sz val="9"/>
        <rFont val="Times New Roman"/>
        <charset val="134"/>
      </rPr>
      <t>—</t>
    </r>
    <r>
      <rPr>
        <sz val="9"/>
        <rFont val="方正仿宋_GBK"/>
        <charset val="134"/>
      </rPr>
      <t>享受</t>
    </r>
    <r>
      <rPr>
        <sz val="9"/>
        <rFont val="Times New Roman"/>
        <charset val="134"/>
      </rPr>
      <t>“</t>
    </r>
    <r>
      <rPr>
        <sz val="9"/>
        <rFont val="方正仿宋_GBK"/>
        <charset val="134"/>
      </rPr>
      <t>雨露计划</t>
    </r>
    <r>
      <rPr>
        <sz val="9"/>
        <rFont val="Times New Roman"/>
        <charset val="134"/>
      </rPr>
      <t>”</t>
    </r>
    <r>
      <rPr>
        <sz val="9"/>
        <rFont val="方正仿宋_GBK"/>
        <charset val="134"/>
      </rPr>
      <t>职业教育补助</t>
    </r>
  </si>
  <si>
    <r>
      <rPr>
        <sz val="9"/>
        <rFont val="方正仿宋_GB2312"/>
        <charset val="134"/>
      </rPr>
      <t>发放</t>
    </r>
    <r>
      <rPr>
        <sz val="9"/>
        <rFont val="Times New Roman"/>
        <charset val="134"/>
      </rPr>
      <t>2025</t>
    </r>
    <r>
      <rPr>
        <sz val="9"/>
        <rFont val="方正仿宋_GB2312"/>
        <charset val="134"/>
      </rPr>
      <t>年度春季雨露计划项目</t>
    </r>
    <r>
      <rPr>
        <sz val="9"/>
        <rFont val="Times New Roman"/>
        <charset val="134"/>
      </rPr>
      <t>264</t>
    </r>
    <r>
      <rPr>
        <sz val="9"/>
        <rFont val="方正仿宋_GB2312"/>
        <charset val="134"/>
      </rPr>
      <t>人。</t>
    </r>
  </si>
  <si>
    <t>5500001984081918</t>
  </si>
  <si>
    <r>
      <rPr>
        <sz val="9"/>
        <rFont val="Times New Roman"/>
        <charset val="134"/>
      </rPr>
      <t>2025</t>
    </r>
    <r>
      <rPr>
        <sz val="9"/>
        <rFont val="方正仿宋_GBK"/>
        <charset val="134"/>
      </rPr>
      <t>年华宁县省外务工交通补助项目</t>
    </r>
  </si>
  <si>
    <r>
      <rPr>
        <sz val="9"/>
        <rFont val="方正仿宋_GBK"/>
        <charset val="134"/>
      </rPr>
      <t>就业项目</t>
    </r>
    <r>
      <rPr>
        <sz val="9"/>
        <rFont val="Times New Roman"/>
        <charset val="134"/>
      </rPr>
      <t>—</t>
    </r>
    <r>
      <rPr>
        <sz val="9"/>
        <rFont val="方正仿宋_GBK"/>
        <charset val="134"/>
      </rPr>
      <t>交通费补助</t>
    </r>
  </si>
  <si>
    <r>
      <rPr>
        <sz val="9"/>
        <rFont val="方正仿宋_GB2312"/>
        <charset val="134"/>
      </rPr>
      <t>脱贫劳动力外务工满</t>
    </r>
    <r>
      <rPr>
        <sz val="9"/>
        <rFont val="Times New Roman"/>
        <charset val="134"/>
      </rPr>
      <t>3</t>
    </r>
    <r>
      <rPr>
        <sz val="9"/>
        <rFont val="方正仿宋_GB2312"/>
        <charset val="134"/>
      </rPr>
      <t>个月的，每人每年奖补</t>
    </r>
    <r>
      <rPr>
        <sz val="9"/>
        <rFont val="Times New Roman"/>
        <charset val="134"/>
      </rPr>
      <t>1000</t>
    </r>
    <r>
      <rPr>
        <sz val="9"/>
        <rFont val="方正仿宋_GB2312"/>
        <charset val="134"/>
      </rPr>
      <t>元，补助</t>
    </r>
    <r>
      <rPr>
        <sz val="9"/>
        <rFont val="Times New Roman"/>
        <charset val="134"/>
      </rPr>
      <t>400</t>
    </r>
    <r>
      <rPr>
        <sz val="9"/>
        <rFont val="方正仿宋_GB2312"/>
        <charset val="134"/>
      </rPr>
      <t>人，促进就业创业和增收</t>
    </r>
    <r>
      <rPr>
        <sz val="9"/>
        <rFont val="Times New Roman"/>
        <charset val="134"/>
      </rPr>
      <t xml:space="preserve">
</t>
    </r>
  </si>
  <si>
    <t>5500001984048223</t>
  </si>
  <si>
    <r>
      <rPr>
        <b/>
        <sz val="9"/>
        <rFont val="方正楷体_GBK"/>
        <charset val="134"/>
      </rPr>
      <t>华宁县</t>
    </r>
  </si>
  <si>
    <r>
      <rPr>
        <sz val="9"/>
        <color rgb="FF000000"/>
        <rFont val="Times New Roman"/>
        <charset val="134"/>
      </rPr>
      <t>2025</t>
    </r>
    <r>
      <rPr>
        <sz val="9"/>
        <color rgb="FF000000"/>
        <rFont val="方正仿宋_GBK"/>
        <charset val="134"/>
      </rPr>
      <t>年华宁县宁州街道暮车村委会上下暮车产村融合建设项目</t>
    </r>
  </si>
  <si>
    <r>
      <rPr>
        <sz val="9"/>
        <color rgb="FF000000"/>
        <rFont val="方正仿宋_GBK"/>
        <charset val="134"/>
      </rPr>
      <t>产业发展</t>
    </r>
    <r>
      <rPr>
        <sz val="9"/>
        <color rgb="FF000000"/>
        <rFont val="Times New Roman"/>
        <charset val="134"/>
      </rPr>
      <t>—</t>
    </r>
    <r>
      <rPr>
        <sz val="9"/>
        <color rgb="FF000000"/>
        <rFont val="方正仿宋_GBK"/>
        <charset val="134"/>
      </rPr>
      <t>产业园（区）</t>
    </r>
  </si>
  <si>
    <r>
      <rPr>
        <sz val="9"/>
        <rFont val="方正仿宋_GB2312"/>
        <charset val="134"/>
      </rPr>
      <t>（</t>
    </r>
    <r>
      <rPr>
        <sz val="9"/>
        <rFont val="Times New Roman"/>
        <charset val="134"/>
      </rPr>
      <t>1</t>
    </r>
    <r>
      <rPr>
        <sz val="9"/>
        <rFont val="方正仿宋_GB2312"/>
        <charset val="134"/>
      </rPr>
      <t>）产业设施建设：一是大黄梨采摘体验园</t>
    </r>
    <r>
      <rPr>
        <sz val="9"/>
        <rFont val="Times New Roman"/>
        <charset val="134"/>
      </rPr>
      <t>3925</t>
    </r>
    <r>
      <rPr>
        <sz val="9"/>
        <rFont val="方正仿宋_GB2312"/>
        <charset val="134"/>
      </rPr>
      <t>平方米，包含土方回填、平整，产业步道及配套设施建设；二是养殖小区</t>
    </r>
    <r>
      <rPr>
        <sz val="9"/>
        <rFont val="Times New Roman"/>
        <charset val="134"/>
      </rPr>
      <t>5000</t>
    </r>
    <r>
      <rPr>
        <sz val="9"/>
        <rFont val="方正仿宋_GB2312"/>
        <charset val="134"/>
      </rPr>
      <t>平方米，包含土方开挖、回填及配套设施建设。（</t>
    </r>
    <r>
      <rPr>
        <sz val="9"/>
        <rFont val="Times New Roman"/>
        <charset val="134"/>
      </rPr>
      <t>2</t>
    </r>
    <r>
      <rPr>
        <sz val="9"/>
        <rFont val="方正仿宋_GB2312"/>
        <charset val="134"/>
      </rPr>
      <t>）人居环境提升：一是污水管网建设</t>
    </r>
    <r>
      <rPr>
        <sz val="9"/>
        <rFont val="Times New Roman"/>
        <charset val="134"/>
      </rPr>
      <t>1458</t>
    </r>
    <r>
      <rPr>
        <sz val="9"/>
        <rFont val="方正仿宋_GB2312"/>
        <charset val="134"/>
      </rPr>
      <t>米，采用</t>
    </r>
    <r>
      <rPr>
        <sz val="9"/>
        <rFont val="Times New Roman"/>
        <charset val="134"/>
      </rPr>
      <t>DN300HDPE</t>
    </r>
    <r>
      <rPr>
        <sz val="9"/>
        <rFont val="方正仿宋_GB2312"/>
        <charset val="134"/>
      </rPr>
      <t>双壁波纹管及中、粗砂填槽夯实，包含检查井；二是活动场地建设</t>
    </r>
    <r>
      <rPr>
        <sz val="9"/>
        <rFont val="Times New Roman"/>
        <charset val="134"/>
      </rPr>
      <t>912</t>
    </r>
    <r>
      <rPr>
        <sz val="9"/>
        <rFont val="方正仿宋_GB2312"/>
        <charset val="134"/>
      </rPr>
      <t>平方米：包含土地平整、夯实，</t>
    </r>
    <r>
      <rPr>
        <sz val="9"/>
        <rFont val="Times New Roman"/>
        <charset val="134"/>
      </rPr>
      <t>C25</t>
    </r>
    <r>
      <rPr>
        <sz val="9"/>
        <rFont val="方正仿宋_GB2312"/>
        <charset val="134"/>
      </rPr>
      <t>砼硬化、场地铺砖及安全护栏。</t>
    </r>
  </si>
  <si>
    <t>5500001983328235</t>
  </si>
  <si>
    <r>
      <rPr>
        <sz val="9"/>
        <rFont val="方正仿宋_GB2312"/>
        <charset val="134"/>
      </rPr>
      <t>是</t>
    </r>
  </si>
  <si>
    <r>
      <rPr>
        <sz val="9"/>
        <rFont val="方正仿宋_GB2312"/>
        <charset val="134"/>
      </rPr>
      <t>否</t>
    </r>
  </si>
  <si>
    <r>
      <rPr>
        <sz val="9"/>
        <rFont val="Times New Roman"/>
        <charset val="134"/>
      </rPr>
      <t>2025</t>
    </r>
    <r>
      <rPr>
        <sz val="9"/>
        <rFont val="方正仿宋_GBK"/>
        <charset val="134"/>
      </rPr>
      <t>年华宁县宁州街道咱乐村委会邑格小组基础设施建设项目</t>
    </r>
  </si>
  <si>
    <r>
      <rPr>
        <sz val="9"/>
        <rFont val="方正仿宋_GBK"/>
        <charset val="134"/>
      </rPr>
      <t>乡村建设行动</t>
    </r>
    <r>
      <rPr>
        <sz val="9"/>
        <rFont val="Times New Roman"/>
        <charset val="134"/>
      </rPr>
      <t>—</t>
    </r>
    <r>
      <rPr>
        <sz val="9"/>
        <rFont val="方正仿宋_GBK"/>
        <charset val="134"/>
      </rPr>
      <t>农村污水治理</t>
    </r>
  </si>
  <si>
    <r>
      <rPr>
        <sz val="9"/>
        <rFont val="方正仿宋_GB2312"/>
        <charset val="0"/>
      </rPr>
      <t>（</t>
    </r>
    <r>
      <rPr>
        <sz val="9"/>
        <rFont val="Times New Roman"/>
        <charset val="0"/>
      </rPr>
      <t>1</t>
    </r>
    <r>
      <rPr>
        <sz val="9"/>
        <rFont val="方正仿宋_GB2312"/>
        <charset val="0"/>
      </rPr>
      <t>）人居环境提升：污水管网建设</t>
    </r>
    <r>
      <rPr>
        <sz val="9"/>
        <rFont val="Times New Roman"/>
        <charset val="0"/>
      </rPr>
      <t>536</t>
    </r>
    <r>
      <rPr>
        <sz val="9"/>
        <rFont val="方正仿宋_GB2312"/>
        <charset val="0"/>
      </rPr>
      <t>米，包含</t>
    </r>
    <r>
      <rPr>
        <sz val="9"/>
        <rFont val="Times New Roman"/>
        <charset val="0"/>
      </rPr>
      <t>DN300HDPE</t>
    </r>
    <r>
      <rPr>
        <sz val="9"/>
        <rFont val="方正仿宋_GB2312"/>
        <charset val="0"/>
      </rPr>
      <t>双壁波纹管，检查井</t>
    </r>
    <r>
      <rPr>
        <sz val="9"/>
        <rFont val="Times New Roman"/>
        <charset val="0"/>
      </rPr>
      <t>32</t>
    </r>
    <r>
      <rPr>
        <sz val="9"/>
        <rFont val="方正仿宋_GB2312"/>
        <charset val="0"/>
      </rPr>
      <t>座，化粪池</t>
    </r>
    <r>
      <rPr>
        <sz val="9"/>
        <rFont val="Times New Roman"/>
        <charset val="0"/>
      </rPr>
      <t>1</t>
    </r>
    <r>
      <rPr>
        <sz val="9"/>
        <rFont val="方正仿宋_GB2312"/>
        <charset val="0"/>
      </rPr>
      <t>座，</t>
    </r>
    <r>
      <rPr>
        <sz val="9"/>
        <rFont val="Times New Roman"/>
        <charset val="0"/>
      </rPr>
      <t>PVC</t>
    </r>
    <r>
      <rPr>
        <sz val="9"/>
        <rFont val="方正仿宋_GB2312"/>
        <charset val="0"/>
      </rPr>
      <t>入户管</t>
    </r>
    <r>
      <rPr>
        <sz val="9"/>
        <rFont val="Times New Roman"/>
        <charset val="0"/>
      </rPr>
      <t>154</t>
    </r>
    <r>
      <rPr>
        <sz val="9"/>
        <rFont val="方正仿宋_GB2312"/>
        <charset val="0"/>
      </rPr>
      <t>米；排水沟建设</t>
    </r>
    <r>
      <rPr>
        <sz val="9"/>
        <rFont val="Times New Roman"/>
        <charset val="0"/>
      </rPr>
      <t>350</t>
    </r>
    <r>
      <rPr>
        <sz val="9"/>
        <rFont val="方正仿宋_GB2312"/>
        <charset val="0"/>
      </rPr>
      <t>米，免烧砖砌排水沟建设</t>
    </r>
    <r>
      <rPr>
        <sz val="9"/>
        <rFont val="Times New Roman"/>
        <charset val="0"/>
      </rPr>
      <t>350</t>
    </r>
    <r>
      <rPr>
        <sz val="9"/>
        <rFont val="方正仿宋_GB2312"/>
        <charset val="0"/>
      </rPr>
      <t>米；太阳能路灯安装</t>
    </r>
    <r>
      <rPr>
        <sz val="9"/>
        <rFont val="Times New Roman"/>
        <charset val="0"/>
      </rPr>
      <t>7</t>
    </r>
    <r>
      <rPr>
        <sz val="9"/>
        <rFont val="方正仿宋_GB2312"/>
        <charset val="0"/>
      </rPr>
      <t>盏，包含安装、调试。（</t>
    </r>
    <r>
      <rPr>
        <sz val="9"/>
        <rFont val="Times New Roman"/>
        <charset val="0"/>
      </rPr>
      <t>2</t>
    </r>
    <r>
      <rPr>
        <sz val="9"/>
        <rFont val="方正仿宋_GB2312"/>
        <charset val="0"/>
      </rPr>
      <t>）产业设施建设：交易场地建设</t>
    </r>
    <r>
      <rPr>
        <sz val="9"/>
        <rFont val="Times New Roman"/>
        <charset val="0"/>
      </rPr>
      <t>850</t>
    </r>
    <r>
      <rPr>
        <sz val="9"/>
        <rFont val="方正仿宋_GB2312"/>
        <charset val="0"/>
      </rPr>
      <t>平方米，包含土地平整，</t>
    </r>
    <r>
      <rPr>
        <sz val="9"/>
        <rFont val="Times New Roman"/>
        <charset val="0"/>
      </rPr>
      <t>C25</t>
    </r>
    <r>
      <rPr>
        <sz val="9"/>
        <rFont val="方正仿宋_GB2312"/>
        <charset val="0"/>
      </rPr>
      <t>砼硬化。</t>
    </r>
  </si>
  <si>
    <t>5500001982771435</t>
  </si>
  <si>
    <r>
      <rPr>
        <sz val="9"/>
        <rFont val="Times New Roman"/>
        <charset val="134"/>
      </rPr>
      <t>2025</t>
    </r>
    <r>
      <rPr>
        <sz val="9"/>
        <rFont val="方正仿宋_GBK"/>
        <charset val="134"/>
      </rPr>
      <t>年华宁县青龙镇斗居村委会分水岭小组产业配套设施建设项目</t>
    </r>
  </si>
  <si>
    <r>
      <rPr>
        <sz val="9"/>
        <rFont val="方正仿宋_GBK"/>
        <charset val="134"/>
      </rPr>
      <t>产业发展</t>
    </r>
    <r>
      <rPr>
        <sz val="9"/>
        <rFont val="Times New Roman"/>
        <charset val="134"/>
      </rPr>
      <t>—</t>
    </r>
    <r>
      <rPr>
        <sz val="9"/>
        <rFont val="方正仿宋_GBK"/>
        <charset val="134"/>
      </rPr>
      <t>产业园（区）</t>
    </r>
  </si>
  <si>
    <r>
      <rPr>
        <sz val="9"/>
        <rFont val="方正仿宋_GB2312"/>
        <charset val="134"/>
      </rPr>
      <t>（</t>
    </r>
    <r>
      <rPr>
        <sz val="9"/>
        <rFont val="Times New Roman"/>
        <charset val="134"/>
      </rPr>
      <t>1</t>
    </r>
    <r>
      <rPr>
        <sz val="9"/>
        <rFont val="方正仿宋_GB2312"/>
        <charset val="134"/>
      </rPr>
      <t>）产业发展道路建设：路长</t>
    </r>
    <r>
      <rPr>
        <sz val="9"/>
        <rFont val="Times New Roman"/>
        <charset val="134"/>
      </rPr>
      <t>620</t>
    </r>
    <r>
      <rPr>
        <sz val="9"/>
        <rFont val="方正仿宋_GB2312"/>
        <charset val="134"/>
      </rPr>
      <t>米，路宽</t>
    </r>
    <r>
      <rPr>
        <sz val="9"/>
        <rFont val="Times New Roman"/>
        <charset val="134"/>
      </rPr>
      <t>4</t>
    </r>
    <r>
      <rPr>
        <sz val="9"/>
        <rFont val="方正仿宋_GB2312"/>
        <charset val="134"/>
      </rPr>
      <t>米（包含：路床</t>
    </r>
    <r>
      <rPr>
        <sz val="9"/>
        <rFont val="Times New Roman"/>
        <charset val="134"/>
      </rPr>
      <t>(</t>
    </r>
    <r>
      <rPr>
        <sz val="9"/>
        <rFont val="方正仿宋_GB2312"/>
        <charset val="134"/>
      </rPr>
      <t>槽）整形；水泥混凝土道路面层；路基护坡；排水沟</t>
    </r>
    <r>
      <rPr>
        <sz val="9"/>
        <rFont val="Times New Roman"/>
        <charset val="134"/>
      </rPr>
      <t>350</t>
    </r>
    <r>
      <rPr>
        <sz val="9"/>
        <rFont val="方正仿宋_GB2312"/>
        <charset val="134"/>
      </rPr>
      <t>米；</t>
    </r>
    <r>
      <rPr>
        <sz val="9"/>
        <rFont val="Times New Roman"/>
        <charset val="134"/>
      </rPr>
      <t>DN1000</t>
    </r>
    <r>
      <rPr>
        <sz val="9"/>
        <rFont val="方正仿宋_GB2312"/>
        <charset val="134"/>
      </rPr>
      <t>混凝土管埋设</t>
    </r>
    <r>
      <rPr>
        <sz val="9"/>
        <rFont val="Times New Roman"/>
        <charset val="134"/>
      </rPr>
      <t>80</t>
    </r>
    <r>
      <rPr>
        <sz val="9"/>
        <rFont val="方正仿宋_GB2312"/>
        <charset val="134"/>
      </rPr>
      <t>米）；（</t>
    </r>
    <r>
      <rPr>
        <sz val="9"/>
        <rFont val="Times New Roman"/>
        <charset val="134"/>
      </rPr>
      <t>2</t>
    </r>
    <r>
      <rPr>
        <sz val="9"/>
        <rFont val="方正仿宋_GB2312"/>
        <charset val="134"/>
      </rPr>
      <t>）产业配套设施建设一项（包含：场地基础护坡；场地土方回填场地碎石基层；水泥混凝土场地面层）。</t>
    </r>
  </si>
  <si>
    <t>5500001980488768</t>
  </si>
  <si>
    <r>
      <rPr>
        <sz val="9"/>
        <color theme="1"/>
        <rFont val="Times New Roman"/>
        <charset val="134"/>
      </rPr>
      <t>2025</t>
    </r>
    <r>
      <rPr>
        <sz val="9"/>
        <color theme="1"/>
        <rFont val="方正仿宋_GBK"/>
        <charset val="134"/>
      </rPr>
      <t>年华宁县青龙镇紫马龙村委会紫马龙小组</t>
    </r>
    <r>
      <rPr>
        <sz val="9"/>
        <color theme="1"/>
        <rFont val="Times New Roman"/>
        <charset val="134"/>
      </rPr>
      <t>“</t>
    </r>
    <r>
      <rPr>
        <sz val="9"/>
        <color theme="1"/>
        <rFont val="方正仿宋_GBK"/>
        <charset val="134"/>
      </rPr>
      <t>以工代赈</t>
    </r>
    <r>
      <rPr>
        <sz val="9"/>
        <color theme="1"/>
        <rFont val="Times New Roman"/>
        <charset val="134"/>
      </rPr>
      <t>”</t>
    </r>
    <r>
      <rPr>
        <sz val="9"/>
        <color theme="1"/>
        <rFont val="方正仿宋_GBK"/>
        <charset val="134"/>
      </rPr>
      <t>建设项目</t>
    </r>
  </si>
  <si>
    <r>
      <rPr>
        <sz val="9"/>
        <color rgb="FF000000"/>
        <rFont val="方正仿宋_GBK"/>
        <charset val="134"/>
      </rPr>
      <t>乡村建设行动</t>
    </r>
    <r>
      <rPr>
        <sz val="9"/>
        <color rgb="FF000000"/>
        <rFont val="Times New Roman"/>
        <charset val="134"/>
      </rPr>
      <t>—</t>
    </r>
    <r>
      <rPr>
        <sz val="9"/>
        <color rgb="FF000000"/>
        <rFont val="方正仿宋_GBK"/>
        <charset val="134"/>
      </rPr>
      <t>村容村貌提升</t>
    </r>
  </si>
  <si>
    <r>
      <rPr>
        <sz val="9"/>
        <rFont val="方正仿宋_GB2312"/>
        <charset val="134"/>
      </rPr>
      <t>（</t>
    </r>
    <r>
      <rPr>
        <sz val="9"/>
        <rFont val="Times New Roman"/>
        <charset val="134"/>
      </rPr>
      <t>1</t>
    </r>
    <r>
      <rPr>
        <sz val="9"/>
        <rFont val="方正仿宋_GB2312"/>
        <charset val="134"/>
      </rPr>
      <t>）村内道路建设</t>
    </r>
    <r>
      <rPr>
        <sz val="9"/>
        <rFont val="Times New Roman"/>
        <charset val="134"/>
      </rPr>
      <t>5550</t>
    </r>
    <r>
      <rPr>
        <sz val="9"/>
        <rFont val="方正仿宋_GB2312"/>
        <charset val="134"/>
      </rPr>
      <t>平方米（包含：建设道路挡土墙；村内污水管网埋设；砖砌检查井</t>
    </r>
    <r>
      <rPr>
        <sz val="9"/>
        <rFont val="Times New Roman"/>
        <charset val="134"/>
      </rPr>
      <t>30</t>
    </r>
    <r>
      <rPr>
        <sz val="9"/>
        <rFont val="方正仿宋_GB2312"/>
        <charset val="134"/>
      </rPr>
      <t>座）。（</t>
    </r>
    <r>
      <rPr>
        <sz val="9"/>
        <rFont val="Times New Roman"/>
        <charset val="134"/>
      </rPr>
      <t>2</t>
    </r>
    <r>
      <rPr>
        <sz val="9"/>
        <rFont val="方正仿宋_GB2312"/>
        <charset val="134"/>
      </rPr>
      <t>）人居环境整治一项（包含：污水收集池</t>
    </r>
    <r>
      <rPr>
        <sz val="9"/>
        <rFont val="Times New Roman"/>
        <charset val="134"/>
      </rPr>
      <t>1</t>
    </r>
    <r>
      <rPr>
        <sz val="9"/>
        <rFont val="方正仿宋_GB2312"/>
        <charset val="134"/>
      </rPr>
      <t>座，建设村内垃圾池</t>
    </r>
    <r>
      <rPr>
        <sz val="9"/>
        <rFont val="Times New Roman"/>
        <charset val="134"/>
      </rPr>
      <t>1</t>
    </r>
    <r>
      <rPr>
        <sz val="9"/>
        <rFont val="方正仿宋_GB2312"/>
        <charset val="134"/>
      </rPr>
      <t>座和垃圾箱</t>
    </r>
    <r>
      <rPr>
        <sz val="9"/>
        <rFont val="Times New Roman"/>
        <charset val="134"/>
      </rPr>
      <t>6</t>
    </r>
    <r>
      <rPr>
        <sz val="9"/>
        <rFont val="方正仿宋_GB2312"/>
        <charset val="134"/>
      </rPr>
      <t>套）。</t>
    </r>
  </si>
  <si>
    <t>5500001980083811</t>
  </si>
  <si>
    <r>
      <rPr>
        <sz val="9"/>
        <color theme="1"/>
        <rFont val="Times New Roman"/>
        <charset val="134"/>
      </rPr>
      <t>2025</t>
    </r>
    <r>
      <rPr>
        <sz val="9"/>
        <color theme="1"/>
        <rFont val="方正仿宋_GBK"/>
        <charset val="134"/>
      </rPr>
      <t>年华宁县盘溪镇富民村委会白云庵小组美丽乡村建设项目</t>
    </r>
  </si>
  <si>
    <r>
      <rPr>
        <sz val="9"/>
        <rFont val="方正仿宋_GB2312"/>
        <charset val="0"/>
      </rPr>
      <t>（</t>
    </r>
    <r>
      <rPr>
        <sz val="9"/>
        <rFont val="Times New Roman"/>
        <charset val="0"/>
      </rPr>
      <t>1</t>
    </r>
    <r>
      <rPr>
        <sz val="9"/>
        <rFont val="方正仿宋_GB2312"/>
        <charset val="0"/>
      </rPr>
      <t>）基础设施一项：道路扩宽</t>
    </r>
    <r>
      <rPr>
        <sz val="9"/>
        <rFont val="Times New Roman"/>
        <charset val="0"/>
      </rPr>
      <t>102.29</t>
    </r>
    <r>
      <rPr>
        <sz val="9"/>
        <rFont val="方正仿宋_GB2312"/>
        <charset val="0"/>
      </rPr>
      <t>米，路宽</t>
    </r>
    <r>
      <rPr>
        <sz val="9"/>
        <rFont val="Times New Roman"/>
        <charset val="0"/>
      </rPr>
      <t>2.5</t>
    </r>
    <r>
      <rPr>
        <sz val="9"/>
        <rFont val="方正仿宋_GB2312"/>
        <charset val="0"/>
      </rPr>
      <t>米、块石堆砌护坡、晒场建设、主干道边拆除空位</t>
    </r>
    <r>
      <rPr>
        <sz val="9"/>
        <rFont val="Times New Roman"/>
        <charset val="0"/>
      </rPr>
      <t>“</t>
    </r>
    <r>
      <rPr>
        <sz val="9"/>
        <rFont val="方正仿宋_GB2312"/>
        <charset val="0"/>
      </rPr>
      <t>节点</t>
    </r>
    <r>
      <rPr>
        <sz val="9"/>
        <rFont val="Times New Roman"/>
        <charset val="0"/>
      </rPr>
      <t>”</t>
    </r>
    <r>
      <rPr>
        <sz val="9"/>
        <rFont val="方正仿宋_GB2312"/>
        <charset val="0"/>
      </rPr>
      <t>打造等；（</t>
    </r>
    <r>
      <rPr>
        <sz val="9"/>
        <rFont val="Times New Roman"/>
        <charset val="0"/>
      </rPr>
      <t>2</t>
    </r>
    <r>
      <rPr>
        <sz val="9"/>
        <rFont val="方正仿宋_GB2312"/>
        <charset val="0"/>
      </rPr>
      <t>）产业设施一项：建设养殖畜圈</t>
    </r>
    <r>
      <rPr>
        <sz val="9"/>
        <rFont val="Times New Roman"/>
        <charset val="0"/>
      </rPr>
      <t>17</t>
    </r>
    <r>
      <rPr>
        <sz val="9"/>
        <rFont val="方正仿宋_GB2312"/>
        <charset val="0"/>
      </rPr>
      <t>间（有</t>
    </r>
    <r>
      <rPr>
        <sz val="9"/>
        <rFont val="Times New Roman"/>
        <charset val="0"/>
      </rPr>
      <t>23.34</t>
    </r>
    <r>
      <rPr>
        <sz val="9"/>
        <rFont val="方正仿宋_GB2312"/>
        <charset val="0"/>
      </rPr>
      <t>平方米</t>
    </r>
    <r>
      <rPr>
        <sz val="9"/>
        <rFont val="Times New Roman"/>
        <charset val="0"/>
      </rPr>
      <t>8</t>
    </r>
    <r>
      <rPr>
        <sz val="9"/>
        <rFont val="方正仿宋_GB2312"/>
        <charset val="0"/>
      </rPr>
      <t>间、</t>
    </r>
    <r>
      <rPr>
        <sz val="9"/>
        <rFont val="Times New Roman"/>
        <charset val="0"/>
      </rPr>
      <t>41.78</t>
    </r>
    <r>
      <rPr>
        <sz val="9"/>
        <rFont val="方正仿宋_GB2312"/>
        <charset val="0"/>
      </rPr>
      <t>平方米</t>
    </r>
    <r>
      <rPr>
        <sz val="9"/>
        <rFont val="Times New Roman"/>
        <charset val="0"/>
      </rPr>
      <t>3</t>
    </r>
    <r>
      <rPr>
        <sz val="9"/>
        <rFont val="方正仿宋_GB2312"/>
        <charset val="0"/>
      </rPr>
      <t>间、</t>
    </r>
    <r>
      <rPr>
        <sz val="9"/>
        <rFont val="Times New Roman"/>
        <charset val="0"/>
      </rPr>
      <t>44.78</t>
    </r>
    <r>
      <rPr>
        <sz val="9"/>
        <rFont val="方正仿宋_GB2312"/>
        <charset val="0"/>
      </rPr>
      <t>平方米</t>
    </r>
    <r>
      <rPr>
        <sz val="9"/>
        <rFont val="Times New Roman"/>
        <charset val="0"/>
      </rPr>
      <t>6</t>
    </r>
    <r>
      <rPr>
        <sz val="9"/>
        <rFont val="方正仿宋_GB2312"/>
        <charset val="0"/>
      </rPr>
      <t>间三种规格畜圈，总占地面积</t>
    </r>
    <r>
      <rPr>
        <sz val="9"/>
        <rFont val="Times New Roman"/>
        <charset val="0"/>
      </rPr>
      <t>580.74</t>
    </r>
    <r>
      <rPr>
        <sz val="9"/>
        <rFont val="方正仿宋_GB2312"/>
        <charset val="0"/>
      </rPr>
      <t>平方米）：含基础护坡建设、土方回填、场区道路建设、排水沟、厌氧池等。</t>
    </r>
  </si>
  <si>
    <t>5500001980231779</t>
  </si>
  <si>
    <r>
      <rPr>
        <sz val="9"/>
        <rFont val="Times New Roman"/>
        <charset val="134"/>
      </rPr>
      <t>2025</t>
    </r>
    <r>
      <rPr>
        <sz val="9"/>
        <rFont val="方正仿宋_GBK"/>
        <charset val="134"/>
      </rPr>
      <t>年华宁县盘溪镇龙潭营村委会生产用水电网建设项目</t>
    </r>
  </si>
  <si>
    <r>
      <rPr>
        <sz val="9"/>
        <rFont val="方正仿宋_GBK"/>
        <charset val="134"/>
      </rPr>
      <t>乡村建设行动</t>
    </r>
    <r>
      <rPr>
        <sz val="9"/>
        <rFont val="Times New Roman"/>
        <charset val="134"/>
      </rPr>
      <t>—</t>
    </r>
    <r>
      <rPr>
        <sz val="9"/>
        <rFont val="方正仿宋_GBK"/>
        <charset val="134"/>
      </rPr>
      <t>农村电网建设（通生产、生活用电、提高综合电压和供电可靠性）</t>
    </r>
  </si>
  <si>
    <r>
      <rPr>
        <sz val="9"/>
        <rFont val="方正仿宋_GB2312"/>
        <charset val="0"/>
      </rPr>
      <t>建设农村生产用水电网设施一项：（</t>
    </r>
    <r>
      <rPr>
        <sz val="9"/>
        <rFont val="Times New Roman"/>
        <charset val="0"/>
      </rPr>
      <t>1</t>
    </r>
    <r>
      <rPr>
        <sz val="9"/>
        <rFont val="方正仿宋_GB2312"/>
        <charset val="0"/>
      </rPr>
      <t>）塔杆工程</t>
    </r>
    <r>
      <rPr>
        <sz val="9"/>
        <rFont val="Times New Roman"/>
        <charset val="0"/>
      </rPr>
      <t>1</t>
    </r>
    <r>
      <rPr>
        <sz val="9"/>
        <rFont val="方正仿宋_GB2312"/>
        <charset val="0"/>
      </rPr>
      <t>项：含龙潭营村民委员会隧道口新建</t>
    </r>
    <r>
      <rPr>
        <sz val="9"/>
        <rFont val="Times New Roman"/>
        <charset val="0"/>
      </rPr>
      <t>10kV</t>
    </r>
    <r>
      <rPr>
        <sz val="9"/>
        <rFont val="方正仿宋_GB2312"/>
        <charset val="0"/>
      </rPr>
      <t>线路</t>
    </r>
    <r>
      <rPr>
        <sz val="9"/>
        <rFont val="Times New Roman"/>
        <charset val="0"/>
      </rPr>
      <t>1.046</t>
    </r>
    <r>
      <rPr>
        <sz val="9"/>
        <rFont val="方正仿宋_GB2312"/>
        <charset val="0"/>
      </rPr>
      <t>千米、新增</t>
    </r>
    <r>
      <rPr>
        <sz val="9"/>
        <rFont val="Times New Roman"/>
        <charset val="0"/>
      </rPr>
      <t>190×15</t>
    </r>
    <r>
      <rPr>
        <sz val="9"/>
        <rFont val="方正仿宋_GB2312"/>
        <charset val="0"/>
      </rPr>
      <t>米电杆</t>
    </r>
    <r>
      <rPr>
        <sz val="9"/>
        <rFont val="Times New Roman"/>
        <charset val="0"/>
      </rPr>
      <t>13</t>
    </r>
    <r>
      <rPr>
        <sz val="9"/>
        <rFont val="方正仿宋_GB2312"/>
        <charset val="0"/>
      </rPr>
      <t>基；（</t>
    </r>
    <r>
      <rPr>
        <sz val="9"/>
        <rFont val="Times New Roman"/>
        <charset val="0"/>
      </rPr>
      <t>2</t>
    </r>
    <r>
      <rPr>
        <sz val="9"/>
        <rFont val="方正仿宋_GB2312"/>
        <charset val="0"/>
      </rPr>
      <t>）设备及接地极</t>
    </r>
    <r>
      <rPr>
        <sz val="9"/>
        <rFont val="Times New Roman"/>
        <charset val="0"/>
      </rPr>
      <t>1</t>
    </r>
    <r>
      <rPr>
        <sz val="9"/>
        <rFont val="方正仿宋_GB2312"/>
        <charset val="0"/>
      </rPr>
      <t>项：新建支线＃</t>
    </r>
    <r>
      <rPr>
        <sz val="9"/>
        <rFont val="Times New Roman"/>
        <charset val="0"/>
      </rPr>
      <t>01</t>
    </r>
    <r>
      <rPr>
        <sz val="9"/>
        <rFont val="方正仿宋_GB2312"/>
        <charset val="0"/>
      </rPr>
      <t>号杆上安装断路器</t>
    </r>
    <r>
      <rPr>
        <sz val="9"/>
        <rFont val="Times New Roman"/>
        <charset val="0"/>
      </rPr>
      <t>1</t>
    </r>
    <r>
      <rPr>
        <sz val="9"/>
        <rFont val="方正仿宋_GB2312"/>
        <charset val="0"/>
      </rPr>
      <t>台；（</t>
    </r>
    <r>
      <rPr>
        <sz val="9"/>
        <rFont val="Times New Roman"/>
        <charset val="0"/>
      </rPr>
      <t>3</t>
    </r>
    <r>
      <rPr>
        <sz val="9"/>
        <rFont val="方正仿宋_GB2312"/>
        <charset val="0"/>
      </rPr>
      <t>）带电作业</t>
    </r>
    <r>
      <rPr>
        <sz val="9"/>
        <rFont val="Times New Roman"/>
        <charset val="0"/>
      </rPr>
      <t>1</t>
    </r>
    <r>
      <rPr>
        <sz val="9"/>
        <rFont val="方正仿宋_GB2312"/>
        <charset val="0"/>
      </rPr>
      <t>次。</t>
    </r>
  </si>
  <si>
    <t>5500001980220985</t>
  </si>
  <si>
    <r>
      <rPr>
        <sz val="9"/>
        <rFont val="Times New Roman"/>
        <charset val="134"/>
      </rPr>
      <t>2025</t>
    </r>
    <r>
      <rPr>
        <sz val="9"/>
        <rFont val="方正仿宋_GBK"/>
        <charset val="134"/>
      </rPr>
      <t>年华宁县盘溪镇盘江社区认一村多业态产业融合建设项目</t>
    </r>
  </si>
  <si>
    <r>
      <rPr>
        <sz val="9"/>
        <rFont val="方正仿宋_GBK"/>
        <charset val="134"/>
      </rPr>
      <t>产业发展</t>
    </r>
    <r>
      <rPr>
        <sz val="9"/>
        <rFont val="Times New Roman"/>
        <charset val="134"/>
      </rPr>
      <t>—</t>
    </r>
    <r>
      <rPr>
        <sz val="9"/>
        <rFont val="方正仿宋_GBK"/>
        <charset val="134"/>
      </rPr>
      <t>品牌打造和展销平台</t>
    </r>
  </si>
  <si>
    <r>
      <rPr>
        <sz val="9"/>
        <rFont val="方正仿宋_GB2312"/>
        <charset val="134"/>
      </rPr>
      <t>建设内容</t>
    </r>
    <r>
      <rPr>
        <sz val="9"/>
        <rFont val="Times New Roman"/>
        <charset val="134"/>
      </rPr>
      <t>:(</t>
    </r>
    <r>
      <rPr>
        <sz val="9"/>
        <rFont val="方正仿宋_GB2312"/>
        <charset val="134"/>
      </rPr>
      <t>一</t>
    </r>
    <r>
      <rPr>
        <sz val="9"/>
        <rFont val="Times New Roman"/>
        <charset val="134"/>
      </rPr>
      <t>)</t>
    </r>
    <r>
      <rPr>
        <sz val="9"/>
        <rFont val="方正仿宋_GB2312"/>
        <charset val="134"/>
      </rPr>
      <t>农特产品物流服务区</t>
    </r>
    <r>
      <rPr>
        <sz val="9"/>
        <rFont val="Times New Roman"/>
        <charset val="134"/>
      </rPr>
      <t>1</t>
    </r>
    <r>
      <rPr>
        <sz val="9"/>
        <rFont val="方正仿宋_GB2312"/>
        <charset val="134"/>
      </rPr>
      <t>项</t>
    </r>
    <r>
      <rPr>
        <sz val="9"/>
        <rFont val="Times New Roman"/>
        <charset val="134"/>
      </rPr>
      <t>:</t>
    </r>
    <r>
      <rPr>
        <sz val="9"/>
        <rFont val="方正仿宋_GB2312"/>
        <charset val="134"/>
      </rPr>
      <t>建筑占地面积</t>
    </r>
    <r>
      <rPr>
        <sz val="9"/>
        <rFont val="Times New Roman"/>
        <charset val="134"/>
      </rPr>
      <t xml:space="preserve">405.30 </t>
    </r>
    <r>
      <rPr>
        <sz val="9"/>
        <rFont val="方正仿宋_GB2312"/>
        <charset val="134"/>
      </rPr>
      <t>平方米，建筑面积</t>
    </r>
    <r>
      <rPr>
        <sz val="9"/>
        <rFont val="Times New Roman"/>
        <charset val="134"/>
      </rPr>
      <t xml:space="preserve"> 405.30</t>
    </r>
    <r>
      <rPr>
        <sz val="9"/>
        <rFont val="方正仿宋_GB2312"/>
        <charset val="134"/>
      </rPr>
      <t>平方米，结构形式为钢框架结构</t>
    </r>
    <r>
      <rPr>
        <sz val="9"/>
        <rFont val="Times New Roman"/>
        <charset val="134"/>
      </rPr>
      <t>(</t>
    </r>
    <r>
      <rPr>
        <sz val="9"/>
        <rFont val="方正仿宋_GB2312"/>
        <charset val="134"/>
      </rPr>
      <t>主体结构及建筑砌体、门、窗、照明工程、给排水工程</t>
    </r>
    <r>
      <rPr>
        <sz val="9"/>
        <rFont val="Times New Roman"/>
        <charset val="134"/>
      </rPr>
      <t>);(</t>
    </r>
    <r>
      <rPr>
        <sz val="9"/>
        <rFont val="方正仿宋_GB2312"/>
        <charset val="134"/>
      </rPr>
      <t>二</t>
    </r>
    <r>
      <rPr>
        <sz val="9"/>
        <rFont val="Times New Roman"/>
        <charset val="134"/>
      </rPr>
      <t>)</t>
    </r>
    <r>
      <rPr>
        <sz val="9"/>
        <rFont val="方正仿宋_GB2312"/>
        <charset val="134"/>
      </rPr>
      <t>农特产品交易区</t>
    </r>
    <r>
      <rPr>
        <sz val="9"/>
        <rFont val="Times New Roman"/>
        <charset val="134"/>
      </rPr>
      <t>1</t>
    </r>
    <r>
      <rPr>
        <sz val="9"/>
        <rFont val="方正仿宋_GB2312"/>
        <charset val="134"/>
      </rPr>
      <t>项</t>
    </r>
    <r>
      <rPr>
        <sz val="9"/>
        <rFont val="Times New Roman"/>
        <charset val="134"/>
      </rPr>
      <t>:</t>
    </r>
    <r>
      <rPr>
        <sz val="9"/>
        <rFont val="方正仿宋_GB2312"/>
        <charset val="134"/>
      </rPr>
      <t>建筑占地面积</t>
    </r>
    <r>
      <rPr>
        <sz val="9"/>
        <rFont val="Times New Roman"/>
        <charset val="134"/>
      </rPr>
      <t>835.87</t>
    </r>
    <r>
      <rPr>
        <sz val="9"/>
        <rFont val="方正仿宋_GB2312"/>
        <charset val="134"/>
      </rPr>
      <t>平方米，建筑面积</t>
    </r>
    <r>
      <rPr>
        <sz val="9"/>
        <rFont val="Times New Roman"/>
        <charset val="134"/>
      </rPr>
      <t>835.87</t>
    </r>
    <r>
      <rPr>
        <sz val="9"/>
        <rFont val="方正仿宋_GB2312"/>
        <charset val="134"/>
      </rPr>
      <t>平方米，结构形式为钢结构</t>
    </r>
    <r>
      <rPr>
        <sz val="9"/>
        <rFont val="Times New Roman"/>
        <charset val="134"/>
      </rPr>
      <t>(</t>
    </r>
    <r>
      <rPr>
        <sz val="9"/>
        <rFont val="方正仿宋_GB2312"/>
        <charset val="134"/>
      </rPr>
      <t>主体结构、照明工程、给排水工程</t>
    </r>
    <r>
      <rPr>
        <sz val="9"/>
        <rFont val="Times New Roman"/>
        <charset val="134"/>
      </rPr>
      <t>);(</t>
    </r>
    <r>
      <rPr>
        <sz val="9"/>
        <rFont val="方正仿宋_GB2312"/>
        <charset val="134"/>
      </rPr>
      <t>三</t>
    </r>
    <r>
      <rPr>
        <sz val="9"/>
        <rFont val="Times New Roman"/>
        <charset val="134"/>
      </rPr>
      <t>)</t>
    </r>
    <r>
      <rPr>
        <sz val="9"/>
        <rFont val="方正仿宋_GB2312"/>
        <charset val="134"/>
      </rPr>
      <t>配套附属设施</t>
    </r>
    <r>
      <rPr>
        <sz val="9"/>
        <rFont val="Times New Roman"/>
        <charset val="134"/>
      </rPr>
      <t>1</t>
    </r>
    <r>
      <rPr>
        <sz val="9"/>
        <rFont val="方正仿宋_GB2312"/>
        <charset val="134"/>
      </rPr>
      <t>项</t>
    </r>
    <r>
      <rPr>
        <sz val="9"/>
        <rFont val="Times New Roman"/>
        <charset val="134"/>
      </rPr>
      <t>:DN300</t>
    </r>
    <r>
      <rPr>
        <sz val="9"/>
        <rFont val="方正仿宋_GB2312"/>
        <charset val="134"/>
      </rPr>
      <t>双壁波纹管埋设</t>
    </r>
    <r>
      <rPr>
        <sz val="9"/>
        <rFont val="Times New Roman"/>
        <charset val="134"/>
      </rPr>
      <t>81.67</t>
    </r>
    <r>
      <rPr>
        <sz val="9"/>
        <rFont val="方正仿宋_GB2312"/>
        <charset val="134"/>
      </rPr>
      <t>米含路面拆除、路面恢复、管道基础土方开挖、管道回填方、余方弃置、管道中粗砂回填、污水检查井</t>
    </r>
    <r>
      <rPr>
        <sz val="9"/>
        <rFont val="Times New Roman"/>
        <charset val="134"/>
      </rPr>
      <t xml:space="preserve">5 </t>
    </r>
    <r>
      <rPr>
        <sz val="9"/>
        <rFont val="方正仿宋_GB2312"/>
        <charset val="134"/>
      </rPr>
      <t>座、排水沟</t>
    </r>
    <r>
      <rPr>
        <sz val="9"/>
        <rFont val="Times New Roman"/>
        <charset val="134"/>
      </rPr>
      <t xml:space="preserve"> 455 </t>
    </r>
    <r>
      <rPr>
        <sz val="9"/>
        <rFont val="方正仿宋_GB2312"/>
        <charset val="134"/>
      </rPr>
      <t>米、污水收集池</t>
    </r>
    <r>
      <rPr>
        <sz val="9"/>
        <rFont val="Times New Roman"/>
        <charset val="134"/>
      </rPr>
      <t xml:space="preserve">3 </t>
    </r>
    <r>
      <rPr>
        <sz val="9"/>
        <rFont val="方正仿宋_GB2312"/>
        <charset val="134"/>
      </rPr>
      <t>座，隔油池</t>
    </r>
    <r>
      <rPr>
        <sz val="9"/>
        <rFont val="Times New Roman"/>
        <charset val="134"/>
      </rPr>
      <t>1</t>
    </r>
    <r>
      <rPr>
        <sz val="9"/>
        <rFont val="方正仿宋_GB2312"/>
        <charset val="134"/>
      </rPr>
      <t>座等。</t>
    </r>
  </si>
  <si>
    <t>5500002018570229</t>
  </si>
  <si>
    <r>
      <rPr>
        <sz val="9"/>
        <color theme="1"/>
        <rFont val="Times New Roman"/>
        <charset val="134"/>
      </rPr>
      <t>2025</t>
    </r>
    <r>
      <rPr>
        <sz val="9"/>
        <color theme="1"/>
        <rFont val="方正仿宋_GBK"/>
        <charset val="134"/>
      </rPr>
      <t>年华宁县华溪镇华溪社区第六居民小组产村融合建设项目</t>
    </r>
  </si>
  <si>
    <r>
      <rPr>
        <sz val="9"/>
        <color rgb="FF000000"/>
        <rFont val="方正仿宋_GBK"/>
        <charset val="134"/>
      </rPr>
      <t>产业发展</t>
    </r>
    <r>
      <rPr>
        <sz val="9"/>
        <color rgb="FF000000"/>
        <rFont val="Times New Roman"/>
        <charset val="134"/>
      </rPr>
      <t>—</t>
    </r>
    <r>
      <rPr>
        <sz val="9"/>
        <color rgb="FF000000"/>
        <rFont val="方正仿宋_GBK"/>
        <charset val="134"/>
      </rPr>
      <t>休闲农业与乡村旅游</t>
    </r>
  </si>
  <si>
    <r>
      <rPr>
        <sz val="9"/>
        <rFont val="方正仿宋_GB2312"/>
        <charset val="0"/>
      </rPr>
      <t>一、产业发展设施</t>
    </r>
    <r>
      <rPr>
        <sz val="9"/>
        <rFont val="Times New Roman"/>
        <charset val="0"/>
      </rPr>
      <t>1</t>
    </r>
    <r>
      <rPr>
        <sz val="9"/>
        <rFont val="方正仿宋_GB2312"/>
        <charset val="0"/>
      </rPr>
      <t>项：农产展销设施</t>
    </r>
    <r>
      <rPr>
        <sz val="9"/>
        <rFont val="Times New Roman"/>
        <charset val="0"/>
      </rPr>
      <t>16</t>
    </r>
    <r>
      <rPr>
        <sz val="9"/>
        <rFont val="方正仿宋_GB2312"/>
        <charset val="0"/>
      </rPr>
      <t>套，每套</t>
    </r>
    <r>
      <rPr>
        <sz val="9"/>
        <rFont val="Times New Roman"/>
        <charset val="0"/>
      </rPr>
      <t>20</t>
    </r>
    <r>
      <rPr>
        <sz val="9"/>
        <rFont val="方正仿宋_GB2312"/>
        <charset val="0"/>
      </rPr>
      <t>平方米。</t>
    </r>
    <r>
      <rPr>
        <sz val="9"/>
        <rFont val="Times New Roman"/>
        <charset val="0"/>
      </rPr>
      <t xml:space="preserve">     
</t>
    </r>
    <r>
      <rPr>
        <sz val="9"/>
        <rFont val="方正仿宋_GB2312"/>
        <charset val="0"/>
      </rPr>
      <t>二、产业配套设施</t>
    </r>
    <r>
      <rPr>
        <sz val="9"/>
        <rFont val="Times New Roman"/>
        <charset val="0"/>
      </rPr>
      <t>1</t>
    </r>
    <r>
      <rPr>
        <sz val="9"/>
        <rFont val="方正仿宋_GB2312"/>
        <charset val="0"/>
      </rPr>
      <t>项包括：产业发展道路改扩建</t>
    </r>
    <r>
      <rPr>
        <sz val="9"/>
        <rFont val="Times New Roman"/>
        <charset val="0"/>
      </rPr>
      <t>640</t>
    </r>
    <r>
      <rPr>
        <sz val="9"/>
        <rFont val="方正仿宋_GB2312"/>
        <charset val="0"/>
      </rPr>
      <t>米（路面扩宽</t>
    </r>
    <r>
      <rPr>
        <sz val="9"/>
        <rFont val="Times New Roman"/>
        <charset val="0"/>
      </rPr>
      <t>3</t>
    </r>
    <r>
      <rPr>
        <sz val="9"/>
        <rFont val="方正仿宋_GB2312"/>
        <charset val="0"/>
      </rPr>
      <t>米）；</t>
    </r>
    <r>
      <rPr>
        <sz val="9"/>
        <rFont val="Times New Roman"/>
        <charset val="0"/>
      </rPr>
      <t>DN800</t>
    </r>
    <r>
      <rPr>
        <sz val="9"/>
        <rFont val="方正仿宋_GB2312"/>
        <charset val="0"/>
      </rPr>
      <t>混凝土污水管网铺设</t>
    </r>
    <r>
      <rPr>
        <sz val="9"/>
        <rFont val="Times New Roman"/>
        <charset val="0"/>
      </rPr>
      <t>700</t>
    </r>
    <r>
      <rPr>
        <sz val="9"/>
        <rFont val="方正仿宋_GB2312"/>
        <charset val="0"/>
      </rPr>
      <t>米；基础照明设施</t>
    </r>
    <r>
      <rPr>
        <sz val="9"/>
        <rFont val="Times New Roman"/>
        <charset val="0"/>
      </rPr>
      <t>25</t>
    </r>
    <r>
      <rPr>
        <sz val="9"/>
        <rFont val="方正仿宋_GB2312"/>
        <charset val="0"/>
      </rPr>
      <t>套</t>
    </r>
    <r>
      <rPr>
        <sz val="9"/>
        <rFont val="Times New Roman"/>
        <charset val="0"/>
      </rPr>
      <t xml:space="preserve"> </t>
    </r>
    <r>
      <rPr>
        <sz val="9"/>
        <rFont val="方正仿宋_GB2312"/>
        <charset val="0"/>
      </rPr>
      <t>。</t>
    </r>
    <r>
      <rPr>
        <sz val="9"/>
        <rFont val="Times New Roman"/>
        <charset val="0"/>
      </rPr>
      <t xml:space="preserve">  </t>
    </r>
  </si>
  <si>
    <t>5500001980890309</t>
  </si>
  <si>
    <r>
      <rPr>
        <sz val="9"/>
        <color theme="1"/>
        <rFont val="Times New Roman"/>
        <charset val="134"/>
      </rPr>
      <t>2025</t>
    </r>
    <r>
      <rPr>
        <sz val="9"/>
        <color theme="1"/>
        <rFont val="方正仿宋_GBK"/>
        <charset val="134"/>
      </rPr>
      <t>年华宁县通红甸乡通红甸社区产业配套设施建设项目</t>
    </r>
  </si>
  <si>
    <r>
      <rPr>
        <sz val="9"/>
        <rFont val="方正仿宋_GB2312"/>
        <charset val="0"/>
      </rPr>
      <t>（</t>
    </r>
    <r>
      <rPr>
        <sz val="9"/>
        <rFont val="Times New Roman"/>
        <charset val="0"/>
      </rPr>
      <t>1</t>
    </r>
    <r>
      <rPr>
        <sz val="9"/>
        <rFont val="方正仿宋_GB2312"/>
        <charset val="0"/>
      </rPr>
      <t>）管网铺设包含：</t>
    </r>
    <r>
      <rPr>
        <sz val="9"/>
        <rFont val="Times New Roman"/>
        <charset val="0"/>
      </rPr>
      <t>DN200</t>
    </r>
    <r>
      <rPr>
        <sz val="9"/>
        <rFont val="方正仿宋_GB2312"/>
        <charset val="0"/>
      </rPr>
      <t>国标镀锌管铺设</t>
    </r>
    <r>
      <rPr>
        <sz val="9"/>
        <rFont val="Times New Roman"/>
        <charset val="0"/>
      </rPr>
      <t>4800</t>
    </r>
    <r>
      <rPr>
        <sz val="9"/>
        <rFont val="方正仿宋_GB2312"/>
        <charset val="0"/>
      </rPr>
      <t>米（含法兰盘等）、</t>
    </r>
    <r>
      <rPr>
        <sz val="9"/>
        <rFont val="Times New Roman"/>
        <charset val="0"/>
      </rPr>
      <t>DN200</t>
    </r>
    <r>
      <rPr>
        <sz val="9"/>
        <rFont val="方正仿宋_GB2312"/>
        <charset val="0"/>
      </rPr>
      <t>铜闸阀</t>
    </r>
    <r>
      <rPr>
        <sz val="9"/>
        <rFont val="Times New Roman"/>
        <charset val="0"/>
      </rPr>
      <t>3</t>
    </r>
    <r>
      <rPr>
        <sz val="9"/>
        <rFont val="方正仿宋_GB2312"/>
        <charset val="0"/>
      </rPr>
      <t>个、零星砌体（埋石混凝土支座）</t>
    </r>
    <r>
      <rPr>
        <sz val="9"/>
        <rFont val="Times New Roman"/>
        <charset val="0"/>
      </rPr>
      <t>30</t>
    </r>
    <r>
      <rPr>
        <sz val="9"/>
        <rFont val="方正仿宋_GB2312"/>
        <charset val="0"/>
      </rPr>
      <t>个、</t>
    </r>
    <r>
      <rPr>
        <sz val="9"/>
        <rFont val="Times New Roman"/>
        <charset val="0"/>
      </rPr>
      <t>C25</t>
    </r>
    <r>
      <rPr>
        <sz val="9"/>
        <rFont val="方正仿宋_GB2312"/>
        <charset val="0"/>
      </rPr>
      <t>混凝土</t>
    </r>
    <r>
      <rPr>
        <sz val="9"/>
        <rFont val="Times New Roman"/>
        <charset val="0"/>
      </rPr>
      <t>5.64</t>
    </r>
    <r>
      <rPr>
        <sz val="9"/>
        <rFont val="方正仿宋_GB2312"/>
        <charset val="0"/>
      </rPr>
      <t>立方米。（</t>
    </r>
    <r>
      <rPr>
        <sz val="9"/>
        <rFont val="Times New Roman"/>
        <charset val="0"/>
      </rPr>
      <t>2</t>
    </r>
    <r>
      <rPr>
        <sz val="9"/>
        <rFont val="方正仿宋_GB2312"/>
        <charset val="0"/>
      </rPr>
      <t>）</t>
    </r>
    <r>
      <rPr>
        <sz val="9"/>
        <rFont val="Times New Roman"/>
        <charset val="0"/>
      </rPr>
      <t>1000</t>
    </r>
    <r>
      <rPr>
        <sz val="9"/>
        <rFont val="方正仿宋_GB2312"/>
        <charset val="0"/>
      </rPr>
      <t>立方米水池一座包含：挖沟坑（槽）土方</t>
    </r>
    <r>
      <rPr>
        <sz val="9"/>
        <rFont val="Times New Roman"/>
        <charset val="0"/>
      </rPr>
      <t>1706</t>
    </r>
    <r>
      <rPr>
        <sz val="9"/>
        <rFont val="方正仿宋_GB2312"/>
        <charset val="0"/>
      </rPr>
      <t>立方米、土方回填</t>
    </r>
    <r>
      <rPr>
        <sz val="9"/>
        <rFont val="Times New Roman"/>
        <charset val="0"/>
      </rPr>
      <t>125</t>
    </r>
    <r>
      <rPr>
        <sz val="9"/>
        <rFont val="方正仿宋_GB2312"/>
        <charset val="0"/>
      </rPr>
      <t>立方米、余方弃置</t>
    </r>
    <r>
      <rPr>
        <sz val="9"/>
        <rFont val="Times New Roman"/>
        <charset val="0"/>
      </rPr>
      <t>201.2</t>
    </r>
    <r>
      <rPr>
        <sz val="9"/>
        <rFont val="方正仿宋_GB2312"/>
        <charset val="0"/>
      </rPr>
      <t>立方米、现浇构件钢筋</t>
    </r>
    <r>
      <rPr>
        <sz val="9"/>
        <rFont val="Times New Roman"/>
        <charset val="0"/>
      </rPr>
      <t>9.974</t>
    </r>
    <r>
      <rPr>
        <sz val="9"/>
        <rFont val="方正仿宋_GB2312"/>
        <charset val="0"/>
      </rPr>
      <t>吨、现浇构件钢筋</t>
    </r>
    <r>
      <rPr>
        <sz val="9"/>
        <rFont val="Times New Roman"/>
        <charset val="0"/>
      </rPr>
      <t>4.307</t>
    </r>
    <r>
      <rPr>
        <sz val="9"/>
        <rFont val="方正仿宋_GB2312"/>
        <charset val="0"/>
      </rPr>
      <t>吨、现浇构件钢筋</t>
    </r>
    <r>
      <rPr>
        <sz val="9"/>
        <rFont val="Times New Roman"/>
        <charset val="0"/>
      </rPr>
      <t>0.674</t>
    </r>
    <r>
      <rPr>
        <sz val="9"/>
        <rFont val="方正仿宋_GB2312"/>
        <charset val="0"/>
      </rPr>
      <t>吨、混凝土池壁、池底</t>
    </r>
    <r>
      <rPr>
        <sz val="9"/>
        <rFont val="Times New Roman"/>
        <charset val="0"/>
      </rPr>
      <t>178</t>
    </r>
    <r>
      <rPr>
        <sz val="9"/>
        <rFont val="方正仿宋_GB2312"/>
        <charset val="0"/>
      </rPr>
      <t>立方米、垫层</t>
    </r>
    <r>
      <rPr>
        <sz val="9"/>
        <rFont val="Times New Roman"/>
        <charset val="0"/>
      </rPr>
      <t>55.24</t>
    </r>
    <r>
      <rPr>
        <sz val="9"/>
        <rFont val="方正仿宋_GB2312"/>
        <charset val="0"/>
      </rPr>
      <t>立方米、砂浆找平层</t>
    </r>
    <r>
      <rPr>
        <sz val="9"/>
        <rFont val="Times New Roman"/>
        <charset val="0"/>
      </rPr>
      <t>502.4</t>
    </r>
    <r>
      <rPr>
        <sz val="9"/>
        <rFont val="方正仿宋_GB2312"/>
        <charset val="0"/>
      </rPr>
      <t>平方米、楼（地）面涂膜防水</t>
    </r>
    <r>
      <rPr>
        <sz val="9"/>
        <rFont val="Times New Roman"/>
        <charset val="0"/>
      </rPr>
      <t>502.4</t>
    </r>
    <r>
      <rPr>
        <sz val="9"/>
        <rFont val="方正仿宋_GB2312"/>
        <charset val="0"/>
      </rPr>
      <t>平方米，排水沟、溢水管、进水管</t>
    </r>
    <r>
      <rPr>
        <sz val="9"/>
        <rFont val="Times New Roman"/>
        <charset val="0"/>
      </rPr>
      <t>5</t>
    </r>
    <r>
      <rPr>
        <sz val="9"/>
        <rFont val="方正仿宋_GB2312"/>
        <charset val="0"/>
      </rPr>
      <t>米、模板</t>
    </r>
    <r>
      <rPr>
        <sz val="9"/>
        <rFont val="Times New Roman"/>
        <charset val="0"/>
      </rPr>
      <t>601.5</t>
    </r>
    <r>
      <rPr>
        <sz val="9"/>
        <rFont val="方正仿宋_GB2312"/>
        <charset val="0"/>
      </rPr>
      <t>平方米。（</t>
    </r>
    <r>
      <rPr>
        <sz val="9"/>
        <rFont val="Times New Roman"/>
        <charset val="0"/>
      </rPr>
      <t>3</t>
    </r>
    <r>
      <rPr>
        <sz val="9"/>
        <rFont val="方正仿宋_GB2312"/>
        <charset val="0"/>
      </rPr>
      <t>）抽水设备包含：自平衡多级离心泵</t>
    </r>
    <r>
      <rPr>
        <sz val="9"/>
        <rFont val="Times New Roman"/>
        <charset val="0"/>
      </rPr>
      <t>2</t>
    </r>
    <r>
      <rPr>
        <sz val="9"/>
        <rFont val="方正仿宋_GB2312"/>
        <charset val="0"/>
      </rPr>
      <t>台、变频启动柜</t>
    </r>
    <r>
      <rPr>
        <sz val="9"/>
        <rFont val="Times New Roman"/>
        <charset val="0"/>
      </rPr>
      <t>2</t>
    </r>
    <r>
      <rPr>
        <sz val="9"/>
        <rFont val="方正仿宋_GB2312"/>
        <charset val="0"/>
      </rPr>
      <t>套、电力投资</t>
    </r>
    <r>
      <rPr>
        <sz val="9"/>
        <rFont val="Times New Roman"/>
        <charset val="0"/>
      </rPr>
      <t>2</t>
    </r>
    <r>
      <rPr>
        <sz val="9"/>
        <rFont val="方正仿宋_GB2312"/>
        <charset val="0"/>
      </rPr>
      <t>台、抽水机房</t>
    </r>
    <r>
      <rPr>
        <sz val="9"/>
        <rFont val="Times New Roman"/>
        <charset val="0"/>
      </rPr>
      <t>1</t>
    </r>
    <r>
      <rPr>
        <sz val="9"/>
        <rFont val="方正仿宋_GB2312"/>
        <charset val="0"/>
      </rPr>
      <t>间。</t>
    </r>
  </si>
  <si>
    <t>5500001981570016</t>
  </si>
  <si>
    <r>
      <t>2025</t>
    </r>
    <r>
      <rPr>
        <sz val="9"/>
        <rFont val="方正仿宋_GBK"/>
        <charset val="134"/>
      </rPr>
      <t>年华宁县青龙镇老田民族团结进步示范村建设项目</t>
    </r>
  </si>
  <si>
    <r>
      <t>产业发展</t>
    </r>
    <r>
      <rPr>
        <sz val="9"/>
        <rFont val="Times New Roman"/>
        <charset val="134"/>
      </rPr>
      <t>—</t>
    </r>
    <r>
      <rPr>
        <sz val="9"/>
        <rFont val="方正仿宋_GBK"/>
        <charset val="134"/>
      </rPr>
      <t>产业园（区）</t>
    </r>
  </si>
  <si>
    <r>
      <t>实施产业发展道路及现代农业灌溉配套设施建设。</t>
    </r>
    <r>
      <rPr>
        <sz val="9"/>
        <rFont val="Times New Roman"/>
        <charset val="134"/>
      </rPr>
      <t>1.</t>
    </r>
    <r>
      <rPr>
        <sz val="9"/>
        <rFont val="方正仿宋_GB2312"/>
        <charset val="134"/>
      </rPr>
      <t>产业道路</t>
    </r>
    <r>
      <rPr>
        <sz val="9"/>
        <rFont val="Times New Roman"/>
        <charset val="134"/>
      </rPr>
      <t>:</t>
    </r>
    <r>
      <rPr>
        <sz val="9"/>
        <rFont val="方正仿宋_GB2312"/>
        <charset val="134"/>
      </rPr>
      <t>产业道路修缮</t>
    </r>
    <r>
      <rPr>
        <sz val="9"/>
        <rFont val="Times New Roman"/>
        <charset val="134"/>
      </rPr>
      <t>820</t>
    </r>
    <r>
      <rPr>
        <sz val="9"/>
        <rFont val="方正仿宋_GB2312"/>
        <charset val="134"/>
      </rPr>
      <t>平方米，</t>
    </r>
    <r>
      <rPr>
        <sz val="9"/>
        <rFont val="Times New Roman"/>
        <charset val="134"/>
      </rPr>
      <t>DN300</t>
    </r>
    <r>
      <rPr>
        <sz val="9"/>
        <rFont val="方正仿宋_GB2312"/>
        <charset val="134"/>
      </rPr>
      <t>混凝土管</t>
    </r>
    <r>
      <rPr>
        <sz val="9"/>
        <rFont val="Times New Roman"/>
        <charset val="134"/>
      </rPr>
      <t>10</t>
    </r>
    <r>
      <rPr>
        <sz val="9"/>
        <rFont val="方正仿宋_GB2312"/>
        <charset val="134"/>
      </rPr>
      <t>米，护坡挡土墙</t>
    </r>
    <r>
      <rPr>
        <sz val="9"/>
        <rFont val="Times New Roman"/>
        <charset val="134"/>
      </rPr>
      <t>103</t>
    </r>
    <r>
      <rPr>
        <sz val="9"/>
        <rFont val="方正仿宋_GB2312"/>
        <charset val="134"/>
      </rPr>
      <t>立方米。</t>
    </r>
    <r>
      <rPr>
        <sz val="9"/>
        <rFont val="Times New Roman"/>
        <charset val="134"/>
      </rPr>
      <t>2.</t>
    </r>
    <r>
      <rPr>
        <sz val="9"/>
        <rFont val="方正仿宋_GB2312"/>
        <charset val="134"/>
      </rPr>
      <t>农产品集散场地</t>
    </r>
    <r>
      <rPr>
        <sz val="9"/>
        <rFont val="Times New Roman"/>
        <charset val="134"/>
      </rPr>
      <t>:</t>
    </r>
    <r>
      <rPr>
        <sz val="9"/>
        <rFont val="方正仿宋_GB2312"/>
        <charset val="134"/>
      </rPr>
      <t>农产品集散场地修缮</t>
    </r>
    <r>
      <rPr>
        <sz val="9"/>
        <rFont val="Times New Roman"/>
        <charset val="134"/>
      </rPr>
      <t>350</t>
    </r>
    <r>
      <rPr>
        <sz val="9"/>
        <rFont val="方正仿宋_GB2312"/>
        <charset val="134"/>
      </rPr>
      <t>平方米</t>
    </r>
    <r>
      <rPr>
        <sz val="9"/>
        <rFont val="Times New Roman"/>
        <charset val="134"/>
      </rPr>
      <t>,</t>
    </r>
    <r>
      <rPr>
        <sz val="9"/>
        <rFont val="方正仿宋_GB2312"/>
        <charset val="134"/>
      </rPr>
      <t>照明设施</t>
    </r>
    <r>
      <rPr>
        <sz val="9"/>
        <rFont val="Times New Roman"/>
        <charset val="134"/>
      </rPr>
      <t>8</t>
    </r>
    <r>
      <rPr>
        <sz val="9"/>
        <rFont val="方正仿宋_GB2312"/>
        <charset val="134"/>
      </rPr>
      <t>套。</t>
    </r>
    <r>
      <rPr>
        <sz val="9"/>
        <rFont val="Times New Roman"/>
        <charset val="134"/>
      </rPr>
      <t>3.</t>
    </r>
    <r>
      <rPr>
        <sz val="9"/>
        <rFont val="方正仿宋_GB2312"/>
        <charset val="134"/>
      </rPr>
      <t>输水管网及配套设施</t>
    </r>
    <r>
      <rPr>
        <sz val="9"/>
        <rFont val="Times New Roman"/>
        <charset val="134"/>
      </rPr>
      <t>:GBDN50</t>
    </r>
    <r>
      <rPr>
        <sz val="9"/>
        <rFont val="方正仿宋_GB2312"/>
        <charset val="134"/>
      </rPr>
      <t>热镀锌钢管</t>
    </r>
    <r>
      <rPr>
        <sz val="9"/>
        <rFont val="Times New Roman"/>
        <charset val="134"/>
      </rPr>
      <t>7125</t>
    </r>
    <r>
      <rPr>
        <sz val="9"/>
        <rFont val="方正仿宋_GB2312"/>
        <charset val="134"/>
      </rPr>
      <t>米，</t>
    </r>
    <r>
      <rPr>
        <sz val="9"/>
        <rFont val="Times New Roman"/>
        <charset val="134"/>
      </rPr>
      <t>GBDN25</t>
    </r>
    <r>
      <rPr>
        <sz val="9"/>
        <rFont val="方正仿宋_GB2312"/>
        <charset val="134"/>
      </rPr>
      <t>热镀锌钢管</t>
    </r>
    <r>
      <rPr>
        <sz val="9"/>
        <rFont val="Times New Roman"/>
        <charset val="134"/>
      </rPr>
      <t>842</t>
    </r>
    <r>
      <rPr>
        <sz val="9"/>
        <rFont val="方正仿宋_GB2312"/>
        <charset val="134"/>
      </rPr>
      <t>米，</t>
    </r>
    <r>
      <rPr>
        <sz val="9"/>
        <rFont val="Times New Roman"/>
        <charset val="134"/>
      </rPr>
      <t>DN25</t>
    </r>
    <r>
      <rPr>
        <sz val="9"/>
        <rFont val="方正仿宋_GB2312"/>
        <charset val="134"/>
      </rPr>
      <t>智能水表</t>
    </r>
    <r>
      <rPr>
        <sz val="9"/>
        <rFont val="Times New Roman"/>
        <charset val="134"/>
      </rPr>
      <t>8</t>
    </r>
    <r>
      <rPr>
        <sz val="9"/>
        <rFont val="方正仿宋_GB2312"/>
        <charset val="134"/>
      </rPr>
      <t>套，</t>
    </r>
    <r>
      <rPr>
        <sz val="9"/>
        <rFont val="Times New Roman"/>
        <charset val="134"/>
      </rPr>
      <t>DN20</t>
    </r>
    <r>
      <rPr>
        <sz val="9"/>
        <rFont val="方正仿宋_GB2312"/>
        <charset val="134"/>
      </rPr>
      <t>智能水表</t>
    </r>
    <r>
      <rPr>
        <sz val="9"/>
        <rFont val="Times New Roman"/>
        <charset val="134"/>
      </rPr>
      <t>262</t>
    </r>
    <r>
      <rPr>
        <sz val="9"/>
        <rFont val="方正仿宋_GB2312"/>
        <charset val="134"/>
      </rPr>
      <t>套，镇支架、闸阀球阀等配套设施</t>
    </r>
    <r>
      <rPr>
        <sz val="9"/>
        <rFont val="Times New Roman"/>
        <charset val="134"/>
      </rPr>
      <t>;4.</t>
    </r>
    <r>
      <rPr>
        <sz val="9"/>
        <rFont val="方正仿宋_GB2312"/>
        <charset val="134"/>
      </rPr>
      <t>储水设施</t>
    </r>
    <r>
      <rPr>
        <sz val="9"/>
        <rFont val="Times New Roman"/>
        <charset val="134"/>
      </rPr>
      <t>:50</t>
    </r>
    <r>
      <rPr>
        <sz val="9"/>
        <rFont val="方正仿宋_GB2312"/>
        <charset val="134"/>
      </rPr>
      <t>立方米蓄水池</t>
    </r>
    <r>
      <rPr>
        <sz val="9"/>
        <rFont val="Times New Roman"/>
        <charset val="134"/>
      </rPr>
      <t>1</t>
    </r>
    <r>
      <rPr>
        <sz val="9"/>
        <rFont val="方正仿宋_GB2312"/>
        <charset val="134"/>
      </rPr>
      <t>座。</t>
    </r>
  </si>
  <si>
    <t>5500001982741243</t>
  </si>
  <si>
    <t>是</t>
  </si>
  <si>
    <r>
      <t>2025</t>
    </r>
    <r>
      <rPr>
        <sz val="9"/>
        <rFont val="方正仿宋_GBK"/>
        <charset val="134"/>
      </rPr>
      <t>年宁州街道马鞍山社区普鲁味小组民族团结进步示范村项目</t>
    </r>
  </si>
  <si>
    <r>
      <t>产业发展</t>
    </r>
    <r>
      <rPr>
        <sz val="9"/>
        <rFont val="Times New Roman"/>
        <charset val="134"/>
      </rPr>
      <t>—</t>
    </r>
    <r>
      <rPr>
        <sz val="9"/>
        <rFont val="方正仿宋_GBK"/>
        <charset val="134"/>
      </rPr>
      <t>小型农田水利设施建设</t>
    </r>
  </si>
  <si>
    <r>
      <t>实施产业发展配套设施及用房建设：</t>
    </r>
    <r>
      <rPr>
        <sz val="9"/>
        <rFont val="Times New Roman"/>
        <charset val="134"/>
      </rPr>
      <t>1.</t>
    </r>
    <r>
      <rPr>
        <sz val="9"/>
        <rFont val="方正仿宋_GB2312"/>
        <charset val="134"/>
      </rPr>
      <t>水泵房设计建筑层数</t>
    </r>
    <r>
      <rPr>
        <sz val="9"/>
        <rFont val="Times New Roman"/>
        <charset val="134"/>
      </rPr>
      <t>:</t>
    </r>
    <r>
      <rPr>
        <sz val="9"/>
        <rFont val="方正仿宋_GB2312"/>
        <charset val="134"/>
      </rPr>
      <t>一层，建筑面积</t>
    </r>
    <r>
      <rPr>
        <sz val="9"/>
        <rFont val="Times New Roman"/>
        <charset val="134"/>
      </rPr>
      <t>14.39</t>
    </r>
    <r>
      <rPr>
        <sz val="9"/>
        <rFont val="方正仿宋_GB2312"/>
        <charset val="134"/>
      </rPr>
      <t>平方米占地面积</t>
    </r>
    <r>
      <rPr>
        <sz val="9"/>
        <rFont val="Times New Roman"/>
        <charset val="134"/>
      </rPr>
      <t>14.39</t>
    </r>
    <r>
      <rPr>
        <sz val="9"/>
        <rFont val="方正仿宋_GB2312"/>
        <charset val="134"/>
      </rPr>
      <t>平方米，本项目建设基础及土建、安装部分。</t>
    </r>
    <r>
      <rPr>
        <sz val="9"/>
        <rFont val="Times New Roman"/>
        <charset val="134"/>
      </rPr>
      <t>2.20</t>
    </r>
    <r>
      <rPr>
        <sz val="9"/>
        <rFont val="方正仿宋_GB2312"/>
        <charset val="134"/>
      </rPr>
      <t>立方米进水前池</t>
    </r>
    <r>
      <rPr>
        <sz val="9"/>
        <rFont val="Times New Roman"/>
        <charset val="134"/>
      </rPr>
      <t>1</t>
    </r>
    <r>
      <rPr>
        <sz val="9"/>
        <rFont val="方正仿宋_GB2312"/>
        <charset val="134"/>
      </rPr>
      <t>座。</t>
    </r>
    <r>
      <rPr>
        <sz val="9"/>
        <rFont val="Times New Roman"/>
        <charset val="134"/>
      </rPr>
      <t>3.300</t>
    </r>
    <r>
      <rPr>
        <sz val="9"/>
        <rFont val="方正仿宋_GB2312"/>
        <charset val="134"/>
      </rPr>
      <t>立方米高位水池</t>
    </r>
    <r>
      <rPr>
        <sz val="9"/>
        <rFont val="Times New Roman"/>
        <charset val="134"/>
      </rPr>
      <t>1</t>
    </r>
    <r>
      <rPr>
        <sz val="9"/>
        <rFont val="方正仿宋_GB2312"/>
        <charset val="134"/>
      </rPr>
      <t>座。</t>
    </r>
    <r>
      <rPr>
        <sz val="9"/>
        <rFont val="Times New Roman"/>
        <charset val="134"/>
      </rPr>
      <t>4.</t>
    </r>
    <r>
      <rPr>
        <sz val="9"/>
        <rFont val="方正仿宋_GB2312"/>
        <charset val="134"/>
      </rPr>
      <t>供水管制作、安装</t>
    </r>
    <r>
      <rPr>
        <sz val="9"/>
        <rFont val="Times New Roman"/>
        <charset val="134"/>
      </rPr>
      <t>:</t>
    </r>
    <r>
      <rPr>
        <sz val="9"/>
        <rFont val="方正仿宋_GB2312"/>
        <charset val="134"/>
      </rPr>
      <t>含</t>
    </r>
    <r>
      <rPr>
        <sz val="9"/>
        <rFont val="Times New Roman"/>
        <charset val="134"/>
      </rPr>
      <t>GBDN100</t>
    </r>
    <r>
      <rPr>
        <sz val="9"/>
        <rFont val="方正仿宋_GB2312"/>
        <charset val="134"/>
      </rPr>
      <t>热镀锌钢管</t>
    </r>
    <r>
      <rPr>
        <sz val="9"/>
        <rFont val="Times New Roman"/>
        <charset val="134"/>
      </rPr>
      <t>(</t>
    </r>
    <r>
      <rPr>
        <sz val="9"/>
        <rFont val="方正仿宋_GB2312"/>
        <charset val="134"/>
      </rPr>
      <t>法兰连接，壁</t>
    </r>
    <r>
      <rPr>
        <sz val="9"/>
        <rFont val="Times New Roman"/>
        <charset val="134"/>
      </rPr>
      <t>4.0m)2080m;</t>
    </r>
    <r>
      <rPr>
        <sz val="9"/>
        <rFont val="方正仿宋_GB2312"/>
        <charset val="134"/>
      </rPr>
      <t>挖沟槽土方</t>
    </r>
    <r>
      <rPr>
        <sz val="9"/>
        <rFont val="Times New Roman"/>
        <charset val="134"/>
      </rPr>
      <t>;</t>
    </r>
    <r>
      <rPr>
        <sz val="9"/>
        <rFont val="方正仿宋_GB2312"/>
        <charset val="134"/>
      </rPr>
      <t>混凝土支墩、镇墩</t>
    </r>
    <r>
      <rPr>
        <sz val="9"/>
        <rFont val="Times New Roman"/>
        <charset val="134"/>
      </rPr>
      <t>;</t>
    </r>
    <r>
      <rPr>
        <sz val="9"/>
        <rFont val="方正仿宋_GB2312"/>
        <charset val="134"/>
      </rPr>
      <t>闸阀</t>
    </r>
    <r>
      <rPr>
        <sz val="9"/>
        <rFont val="Times New Roman"/>
        <charset val="134"/>
      </rPr>
      <t>;</t>
    </r>
    <r>
      <rPr>
        <sz val="9"/>
        <rFont val="方正仿宋_GB2312"/>
        <charset val="134"/>
      </rPr>
      <t>止回阀</t>
    </r>
    <r>
      <rPr>
        <sz val="9"/>
        <rFont val="Times New Roman"/>
        <charset val="134"/>
      </rPr>
      <t>;</t>
    </r>
    <r>
      <rPr>
        <sz val="9"/>
        <rFont val="方正仿宋_GB2312"/>
        <charset val="134"/>
      </rPr>
      <t>正三通</t>
    </r>
    <r>
      <rPr>
        <sz val="9"/>
        <rFont val="Times New Roman"/>
        <charset val="134"/>
      </rPr>
      <t>;</t>
    </r>
    <r>
      <rPr>
        <sz val="9"/>
        <rFont val="方正仿宋_GB2312"/>
        <charset val="134"/>
      </rPr>
      <t>阀门等内容。</t>
    </r>
    <r>
      <rPr>
        <sz val="9"/>
        <rFont val="Times New Roman"/>
        <charset val="134"/>
      </rPr>
      <t>5.</t>
    </r>
    <r>
      <rPr>
        <sz val="9"/>
        <rFont val="方正仿宋_GB2312"/>
        <charset val="134"/>
      </rPr>
      <t>电动给水泵制作、安装</t>
    </r>
    <r>
      <rPr>
        <sz val="9"/>
        <rFont val="Times New Roman"/>
        <charset val="134"/>
      </rPr>
      <t>:</t>
    </r>
    <r>
      <rPr>
        <sz val="9"/>
        <rFont val="方正仿宋_GB2312"/>
        <charset val="134"/>
      </rPr>
      <t>电动给水泵</t>
    </r>
    <r>
      <rPr>
        <sz val="9"/>
        <rFont val="Times New Roman"/>
        <charset val="134"/>
      </rPr>
      <t>1</t>
    </r>
    <r>
      <rPr>
        <sz val="9"/>
        <rFont val="方正仿宋_GB2312"/>
        <charset val="134"/>
      </rPr>
      <t>台</t>
    </r>
    <r>
      <rPr>
        <sz val="9"/>
        <rFont val="Times New Roman"/>
        <charset val="134"/>
      </rPr>
      <t>(</t>
    </r>
    <r>
      <rPr>
        <sz val="9"/>
        <rFont val="方正仿宋_GB2312"/>
        <charset val="134"/>
      </rPr>
      <t>参数为</t>
    </r>
    <r>
      <rPr>
        <sz val="9"/>
        <rFont val="Times New Roman"/>
        <charset val="134"/>
      </rPr>
      <t>:</t>
    </r>
    <r>
      <rPr>
        <sz val="9"/>
        <rFont val="方正仿宋_GB2312"/>
        <charset val="134"/>
      </rPr>
      <t>电机功率</t>
    </r>
    <r>
      <rPr>
        <sz val="9"/>
        <rFont val="Times New Roman"/>
        <charset val="134"/>
      </rPr>
      <t>:90kw</t>
    </r>
    <r>
      <rPr>
        <sz val="9"/>
        <rFont val="方正仿宋_GB2312"/>
        <charset val="134"/>
      </rPr>
      <t>，额定流量</t>
    </r>
    <r>
      <rPr>
        <sz val="9"/>
        <rFont val="Times New Roman"/>
        <charset val="134"/>
      </rPr>
      <t>(m/h):46</t>
    </r>
    <r>
      <rPr>
        <sz val="9"/>
        <rFont val="方正仿宋_GB2312"/>
        <charset val="134"/>
      </rPr>
      <t>，额定扬程</t>
    </r>
    <r>
      <rPr>
        <sz val="9"/>
        <rFont val="Times New Roman"/>
        <charset val="134"/>
      </rPr>
      <t>(m):350</t>
    </r>
    <r>
      <rPr>
        <sz val="9"/>
        <rFont val="方正仿宋_GB2312"/>
        <charset val="134"/>
      </rPr>
      <t>，转速</t>
    </r>
    <r>
      <rPr>
        <sz val="9"/>
        <rFont val="Times New Roman"/>
        <charset val="134"/>
      </rPr>
      <t>(r/min):1450</t>
    </r>
    <r>
      <rPr>
        <sz val="9"/>
        <rFont val="方正仿宋_GB2312"/>
        <charset val="134"/>
      </rPr>
      <t>，效率</t>
    </r>
    <r>
      <rPr>
        <sz val="9"/>
        <rFont val="Times New Roman"/>
        <charset val="134"/>
      </rPr>
      <t>(%):70;</t>
    </r>
    <r>
      <rPr>
        <sz val="9"/>
        <rFont val="方正仿宋_GB2312"/>
        <charset val="134"/>
      </rPr>
      <t>启动柜</t>
    </r>
    <r>
      <rPr>
        <sz val="9"/>
        <rFont val="Times New Roman"/>
        <charset val="134"/>
      </rPr>
      <t>1</t>
    </r>
    <r>
      <rPr>
        <sz val="9"/>
        <rFont val="方正仿宋_GB2312"/>
        <charset val="134"/>
      </rPr>
      <t>台</t>
    </r>
    <r>
      <rPr>
        <sz val="9"/>
        <rFont val="Times New Roman"/>
        <charset val="134"/>
      </rPr>
      <t>;</t>
    </r>
    <r>
      <rPr>
        <sz val="9"/>
        <rFont val="方正仿宋_GB2312"/>
        <charset val="134"/>
      </rPr>
      <t>配电箱</t>
    </r>
    <r>
      <rPr>
        <sz val="9"/>
        <rFont val="Times New Roman"/>
        <charset val="134"/>
      </rPr>
      <t>1</t>
    </r>
    <r>
      <rPr>
        <sz val="9"/>
        <rFont val="方正仿宋_GB2312"/>
        <charset val="134"/>
      </rPr>
      <t>台</t>
    </r>
    <r>
      <rPr>
        <sz val="9"/>
        <rFont val="Times New Roman"/>
        <charset val="134"/>
      </rPr>
      <t>;</t>
    </r>
    <r>
      <rPr>
        <sz val="9"/>
        <rFont val="方正仿宋_GB2312"/>
        <charset val="134"/>
      </rPr>
      <t>变压器</t>
    </r>
    <r>
      <rPr>
        <sz val="9"/>
        <rFont val="Times New Roman"/>
        <charset val="134"/>
      </rPr>
      <t>1</t>
    </r>
    <r>
      <rPr>
        <sz val="9"/>
        <rFont val="方正仿宋_GB2312"/>
        <charset val="134"/>
      </rPr>
      <t>台</t>
    </r>
    <r>
      <rPr>
        <sz val="9"/>
        <rFont val="Times New Roman"/>
        <charset val="134"/>
      </rPr>
      <t>(</t>
    </r>
    <r>
      <rPr>
        <sz val="9"/>
        <rFont val="方正仿宋_GB2312"/>
        <charset val="134"/>
      </rPr>
      <t>容量</t>
    </r>
    <r>
      <rPr>
        <sz val="9"/>
        <rFont val="Times New Roman"/>
        <charset val="134"/>
      </rPr>
      <t>200KVA</t>
    </r>
    <r>
      <rPr>
        <sz val="9"/>
        <rFont val="方正仿宋_GB2312"/>
        <charset val="134"/>
      </rPr>
      <t>变压器</t>
    </r>
    <r>
      <rPr>
        <sz val="9"/>
        <rFont val="Times New Roman"/>
        <charset val="134"/>
      </rPr>
      <t>)</t>
    </r>
    <r>
      <rPr>
        <sz val="9"/>
        <rFont val="方正仿宋_GB2312"/>
        <charset val="134"/>
      </rPr>
      <t>。</t>
    </r>
  </si>
  <si>
    <t>5500001982741847</t>
  </si>
  <si>
    <r>
      <t>2025</t>
    </r>
    <r>
      <rPr>
        <sz val="9"/>
        <rFont val="方正仿宋_GBK"/>
        <charset val="134"/>
      </rPr>
      <t>年宁州街道城关社区民族村寨旅游提升项目</t>
    </r>
  </si>
  <si>
    <r>
      <t>产业发展</t>
    </r>
    <r>
      <rPr>
        <sz val="9"/>
        <rFont val="Times New Roman"/>
        <charset val="134"/>
      </rPr>
      <t>—</t>
    </r>
    <r>
      <rPr>
        <sz val="9"/>
        <rFont val="方正仿宋_GBK"/>
        <charset val="134"/>
      </rPr>
      <t>农业社会化服务</t>
    </r>
  </si>
  <si>
    <r>
      <t>新建农文旅融合农业基地及采摘园大棚</t>
    </r>
    <r>
      <rPr>
        <sz val="9"/>
        <rFont val="Times New Roman"/>
        <charset val="134"/>
      </rPr>
      <t>2620</t>
    </r>
    <r>
      <rPr>
        <sz val="9"/>
        <rFont val="方正仿宋_GB2312"/>
        <charset val="134"/>
      </rPr>
      <t>平方米</t>
    </r>
    <r>
      <rPr>
        <sz val="9"/>
        <rFont val="Times New Roman"/>
        <charset val="134"/>
      </rPr>
      <t>,</t>
    </r>
    <r>
      <rPr>
        <sz val="9"/>
        <rFont val="方正仿宋_GB2312"/>
        <charset val="134"/>
      </rPr>
      <t>新建产业道路</t>
    </r>
    <r>
      <rPr>
        <sz val="9"/>
        <rFont val="Times New Roman"/>
        <charset val="134"/>
      </rPr>
      <t>87.5</t>
    </r>
    <r>
      <rPr>
        <sz val="9"/>
        <rFont val="方正仿宋_GB2312"/>
        <charset val="134"/>
      </rPr>
      <t>米，改造园区主要道路</t>
    </r>
    <r>
      <rPr>
        <sz val="9"/>
        <rFont val="Times New Roman"/>
        <charset val="134"/>
      </rPr>
      <t>257</t>
    </r>
    <r>
      <rPr>
        <sz val="9"/>
        <rFont val="方正仿宋_GB2312"/>
        <charset val="134"/>
      </rPr>
      <t>米，安装照明设施</t>
    </r>
    <r>
      <rPr>
        <sz val="9"/>
        <rFont val="Times New Roman"/>
        <charset val="134"/>
      </rPr>
      <t>1</t>
    </r>
    <r>
      <rPr>
        <sz val="9"/>
        <rFont val="方正仿宋_GB2312"/>
        <charset val="134"/>
      </rPr>
      <t>套，安装采摘园区导览设施</t>
    </r>
    <r>
      <rPr>
        <sz val="9"/>
        <rFont val="Times New Roman"/>
        <charset val="134"/>
      </rPr>
      <t>1</t>
    </r>
    <r>
      <rPr>
        <sz val="9"/>
        <rFont val="方正仿宋_GB2312"/>
        <charset val="134"/>
      </rPr>
      <t>套。</t>
    </r>
  </si>
  <si>
    <t>5500001982899617</t>
  </si>
  <si>
    <r>
      <t>2025</t>
    </r>
    <r>
      <rPr>
        <sz val="9"/>
        <rFont val="方正仿宋_GBK"/>
        <charset val="134"/>
      </rPr>
      <t>年华溪镇小寨村委会朵洛田园综合体二期建设项目</t>
    </r>
  </si>
  <si>
    <r>
      <t>产业发展</t>
    </r>
    <r>
      <rPr>
        <sz val="9"/>
        <rFont val="Times New Roman"/>
        <charset val="134"/>
      </rPr>
      <t>—</t>
    </r>
    <r>
      <rPr>
        <sz val="9"/>
        <rFont val="方正仿宋_GBK"/>
        <charset val="134"/>
      </rPr>
      <t>休闲农业与乡村旅游</t>
    </r>
  </si>
  <si>
    <r>
      <t>实施田园旅游配套设施建设：</t>
    </r>
    <r>
      <rPr>
        <sz val="9"/>
        <rFont val="Times New Roman"/>
        <charset val="134"/>
      </rPr>
      <t>1.</t>
    </r>
    <r>
      <rPr>
        <sz val="9"/>
        <rFont val="方正仿宋_GB2312"/>
        <charset val="134"/>
      </rPr>
      <t>场地平整</t>
    </r>
    <r>
      <rPr>
        <sz val="9"/>
        <rFont val="Times New Roman"/>
        <charset val="134"/>
      </rPr>
      <t>(968.58</t>
    </r>
    <r>
      <rPr>
        <sz val="9"/>
        <rFont val="方正仿宋_GB2312"/>
        <charset val="134"/>
      </rPr>
      <t>平方米</t>
    </r>
    <r>
      <rPr>
        <sz val="9"/>
        <rFont val="Times New Roman"/>
        <charset val="134"/>
      </rPr>
      <t>)</t>
    </r>
    <r>
      <rPr>
        <sz val="9"/>
        <rFont val="方正仿宋_GB2312"/>
        <charset val="134"/>
      </rPr>
      <t>、树木种植</t>
    </r>
    <r>
      <rPr>
        <sz val="9"/>
        <rFont val="Times New Roman"/>
        <charset val="134"/>
      </rPr>
      <t>55</t>
    </r>
    <r>
      <rPr>
        <sz val="9"/>
        <rFont val="方正仿宋_GB2312"/>
        <charset val="134"/>
      </rPr>
      <t>株、照明设施</t>
    </r>
    <r>
      <rPr>
        <sz val="9"/>
        <rFont val="Times New Roman"/>
        <charset val="134"/>
      </rPr>
      <t>5</t>
    </r>
    <r>
      <rPr>
        <sz val="9"/>
        <rFont val="方正仿宋_GB2312"/>
        <charset val="134"/>
      </rPr>
      <t>套。</t>
    </r>
    <r>
      <rPr>
        <sz val="9"/>
        <rFont val="Times New Roman"/>
        <charset val="134"/>
      </rPr>
      <t>2.</t>
    </r>
    <r>
      <rPr>
        <sz val="9"/>
        <rFont val="方正仿宋_GB2312"/>
        <charset val="134"/>
      </rPr>
      <t>游客观光步道</t>
    </r>
    <r>
      <rPr>
        <sz val="9"/>
        <rFont val="Times New Roman"/>
        <charset val="134"/>
      </rPr>
      <t>290</t>
    </r>
    <r>
      <rPr>
        <sz val="9"/>
        <rFont val="方正仿宋_GB2312"/>
        <charset val="134"/>
      </rPr>
      <t>米，宽</t>
    </r>
    <r>
      <rPr>
        <sz val="9"/>
        <rFont val="Times New Roman"/>
        <charset val="134"/>
      </rPr>
      <t>2.0</t>
    </r>
    <r>
      <rPr>
        <sz val="9"/>
        <rFont val="方正仿宋_GB2312"/>
        <charset val="134"/>
      </rPr>
      <t>米。</t>
    </r>
    <r>
      <rPr>
        <sz val="9"/>
        <rFont val="Times New Roman"/>
        <charset val="134"/>
      </rPr>
      <t>3.</t>
    </r>
    <r>
      <rPr>
        <sz val="9"/>
        <rFont val="方正仿宋_GB2312"/>
        <charset val="134"/>
      </rPr>
      <t>果园节水灌溉塘</t>
    </r>
    <r>
      <rPr>
        <sz val="9"/>
        <rFont val="Times New Roman"/>
        <charset val="134"/>
      </rPr>
      <t>:</t>
    </r>
    <r>
      <rPr>
        <sz val="9"/>
        <rFont val="方正仿宋_GB2312"/>
        <charset val="134"/>
      </rPr>
      <t>土方开挖</t>
    </r>
    <r>
      <rPr>
        <sz val="9"/>
        <rFont val="Times New Roman"/>
        <charset val="134"/>
      </rPr>
      <t>988.4</t>
    </r>
    <r>
      <rPr>
        <sz val="9"/>
        <rFont val="方正仿宋_GB2312"/>
        <charset val="134"/>
      </rPr>
      <t>立方米、塘壁堆砌</t>
    </r>
    <r>
      <rPr>
        <sz val="9"/>
        <rFont val="Times New Roman"/>
        <charset val="134"/>
      </rPr>
      <t>41.08</t>
    </r>
    <r>
      <rPr>
        <sz val="9"/>
        <rFont val="方正仿宋_GB2312"/>
        <charset val="134"/>
      </rPr>
      <t>立方米、铺设土工合成材料</t>
    </r>
    <r>
      <rPr>
        <sz val="9"/>
        <rFont val="Times New Roman"/>
        <charset val="134"/>
      </rPr>
      <t>423.6</t>
    </r>
    <r>
      <rPr>
        <sz val="9"/>
        <rFont val="方正仿宋_GB2312"/>
        <charset val="134"/>
      </rPr>
      <t>平方米、红土回填塘底铺设</t>
    </r>
    <r>
      <rPr>
        <sz val="9"/>
        <rFont val="Times New Roman"/>
        <charset val="134"/>
      </rPr>
      <t>105.9</t>
    </r>
    <r>
      <rPr>
        <sz val="9"/>
        <rFont val="方正仿宋_GB2312"/>
        <charset val="134"/>
      </rPr>
      <t>立方米、进出水管埋设，砖砌进出水池以及取水平台等。</t>
    </r>
    <r>
      <rPr>
        <sz val="9"/>
        <rFont val="Times New Roman"/>
        <charset val="134"/>
      </rPr>
      <t>4.</t>
    </r>
    <r>
      <rPr>
        <sz val="9"/>
        <rFont val="方正仿宋_GB2312"/>
        <charset val="134"/>
      </rPr>
      <t>农特产品展示设施以及民族节庆活动配套设施</t>
    </r>
    <r>
      <rPr>
        <sz val="9"/>
        <rFont val="Times New Roman"/>
        <charset val="134"/>
      </rPr>
      <t>:</t>
    </r>
    <r>
      <rPr>
        <sz val="9"/>
        <rFont val="方正仿宋_GB2312"/>
        <charset val="134"/>
      </rPr>
      <t>农特产品展销设施</t>
    </r>
    <r>
      <rPr>
        <sz val="9"/>
        <rFont val="Times New Roman"/>
        <charset val="134"/>
      </rPr>
      <t>6</t>
    </r>
    <r>
      <rPr>
        <sz val="9"/>
        <rFont val="方正仿宋_GB2312"/>
        <charset val="134"/>
      </rPr>
      <t>套、农特产品展示设施</t>
    </r>
    <r>
      <rPr>
        <sz val="9"/>
        <rFont val="Times New Roman"/>
        <charset val="134"/>
      </rPr>
      <t>1</t>
    </r>
    <r>
      <rPr>
        <sz val="9"/>
        <rFont val="方正仿宋_GB2312"/>
        <charset val="134"/>
      </rPr>
      <t>套、民族节庆活动配套设施</t>
    </r>
    <r>
      <rPr>
        <sz val="9"/>
        <rFont val="Times New Roman"/>
        <charset val="134"/>
      </rPr>
      <t>1</t>
    </r>
    <r>
      <rPr>
        <sz val="9"/>
        <rFont val="方正仿宋_GB2312"/>
        <charset val="134"/>
      </rPr>
      <t>套。</t>
    </r>
  </si>
  <si>
    <t>5500001984154827</t>
  </si>
  <si>
    <r>
      <t>2025</t>
    </r>
    <r>
      <rPr>
        <sz val="9"/>
        <rFont val="方正仿宋_GBK"/>
        <charset val="134"/>
      </rPr>
      <t>年华宁县宁州街道城关社区民族手工业融合创新发展项目</t>
    </r>
  </si>
  <si>
    <r>
      <t>产业发展</t>
    </r>
    <r>
      <rPr>
        <sz val="9"/>
        <rFont val="Times New Roman"/>
        <charset val="134"/>
      </rPr>
      <t>—</t>
    </r>
    <r>
      <rPr>
        <sz val="9"/>
        <rFont val="方正仿宋_GBK"/>
        <charset val="134"/>
      </rPr>
      <t>加工业</t>
    </r>
  </si>
  <si>
    <r>
      <t>实施加工车间建设及设备购置：在城关社区食用菌产业园内原建的厂房基础上，改造升级</t>
    </r>
    <r>
      <rPr>
        <sz val="9"/>
        <rFont val="Times New Roman"/>
        <charset val="134"/>
      </rPr>
      <t>233.22</t>
    </r>
    <r>
      <rPr>
        <sz val="9"/>
        <rFont val="方正仿宋_GB2312"/>
        <charset val="134"/>
      </rPr>
      <t>平方米的加工车间</t>
    </r>
    <r>
      <rPr>
        <sz val="9"/>
        <rFont val="Times New Roman"/>
        <charset val="134"/>
      </rPr>
      <t>;</t>
    </r>
    <r>
      <rPr>
        <sz val="9"/>
        <rFont val="方正仿宋_GB2312"/>
        <charset val="134"/>
      </rPr>
      <t>购置、安装传统食品加工机器设备一套。</t>
    </r>
  </si>
  <si>
    <t>5500001982950857</t>
  </si>
  <si>
    <r>
      <t>2025</t>
    </r>
    <r>
      <rPr>
        <sz val="9"/>
        <rFont val="方正仿宋_GBK"/>
        <charset val="134"/>
      </rPr>
      <t>年华宁县盘溪镇东升社区小型柑桔零售市场建设项目</t>
    </r>
  </si>
  <si>
    <r>
      <t>产业发展</t>
    </r>
    <r>
      <rPr>
        <sz val="9"/>
        <rFont val="Times New Roman"/>
        <charset val="134"/>
      </rPr>
      <t>—</t>
    </r>
    <r>
      <rPr>
        <sz val="9"/>
        <rFont val="方正仿宋_GBK"/>
        <charset val="134"/>
      </rPr>
      <t>农产品仓储保鲜冷链基础设施建设</t>
    </r>
  </si>
  <si>
    <r>
      <t>本项目主要围绕冷库主体房屋建设，市场建筑面积</t>
    </r>
    <r>
      <rPr>
        <sz val="9"/>
        <rFont val="Times New Roman"/>
        <charset val="134"/>
      </rPr>
      <t>392</t>
    </r>
    <r>
      <rPr>
        <sz val="9"/>
        <rFont val="方正仿宋_GB2312"/>
        <charset val="134"/>
      </rPr>
      <t>平方米，预计总投资</t>
    </r>
    <r>
      <rPr>
        <sz val="9"/>
        <rFont val="Times New Roman"/>
        <charset val="134"/>
      </rPr>
      <t>34.98</t>
    </r>
    <r>
      <rPr>
        <sz val="9"/>
        <rFont val="方正仿宋_GB2312"/>
        <charset val="134"/>
      </rPr>
      <t>万元。其中：</t>
    </r>
    <r>
      <rPr>
        <sz val="9"/>
        <rFont val="Times New Roman"/>
        <charset val="134"/>
      </rPr>
      <t>4.18</t>
    </r>
    <r>
      <rPr>
        <sz val="9"/>
        <rFont val="方正仿宋_GB2312"/>
        <charset val="134"/>
      </rPr>
      <t>万元用于回填基础；</t>
    </r>
    <r>
      <rPr>
        <sz val="9"/>
        <rFont val="Times New Roman"/>
        <charset val="134"/>
      </rPr>
      <t>10</t>
    </r>
    <r>
      <rPr>
        <sz val="9"/>
        <rFont val="方正仿宋_GB2312"/>
        <charset val="134"/>
      </rPr>
      <t>万元用于场地硬化；</t>
    </r>
    <r>
      <rPr>
        <sz val="9"/>
        <rFont val="Times New Roman"/>
        <charset val="134"/>
      </rPr>
      <t>15</t>
    </r>
    <r>
      <rPr>
        <sz val="9"/>
        <rFont val="方正仿宋_GB2312"/>
        <charset val="134"/>
      </rPr>
      <t>万元用于搭建轻钢结构；</t>
    </r>
    <r>
      <rPr>
        <sz val="9"/>
        <rFont val="Times New Roman"/>
        <charset val="134"/>
      </rPr>
      <t>2.3</t>
    </r>
    <r>
      <rPr>
        <sz val="9"/>
        <rFont val="方正仿宋_GB2312"/>
        <charset val="134"/>
      </rPr>
      <t>万元用于购置自动卷帘门</t>
    </r>
    <r>
      <rPr>
        <sz val="9"/>
        <rFont val="Times New Roman"/>
        <charset val="134"/>
      </rPr>
      <t>4</t>
    </r>
    <r>
      <rPr>
        <sz val="9"/>
        <rFont val="方正仿宋_GB2312"/>
        <charset val="134"/>
      </rPr>
      <t>道；</t>
    </r>
    <r>
      <rPr>
        <sz val="9"/>
        <rFont val="Times New Roman"/>
        <charset val="134"/>
      </rPr>
      <t>3.5</t>
    </r>
    <r>
      <rPr>
        <sz val="9"/>
        <rFont val="方正仿宋_GB2312"/>
        <charset val="134"/>
      </rPr>
      <t>万元用于搭建铝制瓦顶。</t>
    </r>
  </si>
  <si>
    <t>5500001982764659</t>
  </si>
  <si>
    <r>
      <t>2025</t>
    </r>
    <r>
      <rPr>
        <sz val="9"/>
        <rFont val="方正仿宋_GBK"/>
        <charset val="134"/>
      </rPr>
      <t>年华宁县项目管理费（民宗局少数民族发展方向）</t>
    </r>
  </si>
  <si>
    <r>
      <t>项目管理费</t>
    </r>
    <r>
      <rPr>
        <sz val="9"/>
        <rFont val="Times New Roman"/>
        <charset val="134"/>
      </rPr>
      <t>—</t>
    </r>
    <r>
      <rPr>
        <sz val="9"/>
        <rFont val="方正仿宋_GBK"/>
        <charset val="134"/>
      </rPr>
      <t>项目管理费</t>
    </r>
  </si>
  <si>
    <r>
      <t>中央衔接资金按</t>
    </r>
    <r>
      <rPr>
        <sz val="9"/>
        <rFont val="Times New Roman"/>
        <charset val="134"/>
      </rPr>
      <t>1%</t>
    </r>
    <r>
      <rPr>
        <sz val="9"/>
        <rFont val="方正仿宋_GB2312"/>
        <charset val="134"/>
      </rPr>
      <t>计提管理费，用于项目规划设计、评审、监理、招标、审计等。</t>
    </r>
  </si>
  <si>
    <t>5500001999421719</t>
  </si>
  <si>
    <r>
      <t>玉溪市华宁县</t>
    </r>
    <r>
      <rPr>
        <sz val="9"/>
        <rFont val="Times New Roman"/>
        <charset val="134"/>
      </rPr>
      <t>2025</t>
    </r>
    <r>
      <rPr>
        <sz val="9"/>
        <rFont val="方正仿宋_GBK"/>
        <charset val="134"/>
      </rPr>
      <t>年度中央和省级财政扶持新型农村集体经济发展项目（盘溪镇下街社区等</t>
    </r>
    <r>
      <rPr>
        <sz val="9"/>
        <rFont val="Times New Roman"/>
        <charset val="134"/>
      </rPr>
      <t>4</t>
    </r>
    <r>
      <rPr>
        <sz val="9"/>
        <rFont val="方正仿宋_GBK"/>
        <charset val="134"/>
      </rPr>
      <t>个社区农业综合市场建设项目）</t>
    </r>
  </si>
  <si>
    <r>
      <t>产业发展</t>
    </r>
    <r>
      <rPr>
        <sz val="9"/>
        <rFont val="Times New Roman"/>
        <charset val="134"/>
      </rPr>
      <t>—</t>
    </r>
    <r>
      <rPr>
        <sz val="9"/>
        <rFont val="方正仿宋_GBK"/>
        <charset val="134"/>
      </rPr>
      <t>新型农村集体经济发展项目</t>
    </r>
  </si>
  <si>
    <r>
      <t>项目位于盘溪镇占地</t>
    </r>
    <r>
      <rPr>
        <sz val="9"/>
        <rFont val="Times New Roman"/>
        <charset val="134"/>
      </rPr>
      <t xml:space="preserve"> 798.34 </t>
    </r>
    <r>
      <rPr>
        <sz val="9"/>
        <rFont val="宋体"/>
        <charset val="134"/>
      </rPr>
      <t>㎡</t>
    </r>
    <r>
      <rPr>
        <sz val="9"/>
        <rFont val="方正仿宋_GB2312"/>
        <charset val="134"/>
      </rPr>
      <t>。项</t>
    </r>
    <r>
      <rPr>
        <sz val="9"/>
        <rFont val="Times New Roman"/>
        <charset val="134"/>
      </rPr>
      <t xml:space="preserve">
</t>
    </r>
    <r>
      <rPr>
        <sz val="9"/>
        <rFont val="方正仿宋_GB2312"/>
        <charset val="134"/>
      </rPr>
      <t>目建设主要内容为：（</t>
    </r>
    <r>
      <rPr>
        <sz val="9"/>
        <rFont val="Times New Roman"/>
        <charset val="134"/>
      </rPr>
      <t>1</t>
    </r>
    <r>
      <rPr>
        <sz val="9"/>
        <rFont val="方正仿宋_GB2312"/>
        <charset val="134"/>
      </rPr>
      <t>）新建两层框架结构综合农产品交易市</t>
    </r>
    <r>
      <rPr>
        <sz val="9"/>
        <rFont val="Times New Roman"/>
        <charset val="134"/>
      </rPr>
      <t xml:space="preserve">
</t>
    </r>
    <r>
      <rPr>
        <sz val="9"/>
        <rFont val="方正仿宋_GB2312"/>
        <charset val="134"/>
      </rPr>
      <t>场一个，概算投资</t>
    </r>
    <r>
      <rPr>
        <sz val="9"/>
        <rFont val="Times New Roman"/>
        <charset val="134"/>
      </rPr>
      <t xml:space="preserve"> 280 </t>
    </r>
    <r>
      <rPr>
        <sz val="9"/>
        <rFont val="方正仿宋_GB2312"/>
        <charset val="134"/>
      </rPr>
      <t>万元，建筑面积</t>
    </r>
    <r>
      <rPr>
        <sz val="9"/>
        <rFont val="Times New Roman"/>
        <charset val="134"/>
      </rPr>
      <t xml:space="preserve"> 1596.68 </t>
    </r>
    <r>
      <rPr>
        <sz val="9"/>
        <rFont val="宋体"/>
        <charset val="134"/>
      </rPr>
      <t>㎡</t>
    </r>
    <r>
      <rPr>
        <sz val="9"/>
        <rFont val="方正仿宋_GB2312"/>
        <charset val="134"/>
      </rPr>
      <t>，含主体结</t>
    </r>
    <r>
      <rPr>
        <sz val="9"/>
        <rFont val="Times New Roman"/>
        <charset val="134"/>
      </rPr>
      <t xml:space="preserve">
</t>
    </r>
    <r>
      <rPr>
        <sz val="9"/>
        <rFont val="方正仿宋_GB2312"/>
        <charset val="134"/>
      </rPr>
      <t>构及建筑砌体、主体给排水工程等。（</t>
    </r>
    <r>
      <rPr>
        <sz val="9"/>
        <rFont val="Times New Roman"/>
        <charset val="134"/>
      </rPr>
      <t>2</t>
    </r>
    <r>
      <rPr>
        <sz val="9"/>
        <rFont val="方正仿宋_GB2312"/>
        <charset val="134"/>
      </rPr>
      <t>）完善基础设施，概算</t>
    </r>
    <r>
      <rPr>
        <sz val="9"/>
        <rFont val="Times New Roman"/>
        <charset val="134"/>
      </rPr>
      <t xml:space="preserve">
</t>
    </r>
    <r>
      <rPr>
        <sz val="9"/>
        <rFont val="方正仿宋_GB2312"/>
        <charset val="134"/>
      </rPr>
      <t>投资</t>
    </r>
    <r>
      <rPr>
        <sz val="9"/>
        <rFont val="Times New Roman"/>
        <charset val="134"/>
      </rPr>
      <t xml:space="preserve"> 150 </t>
    </r>
    <r>
      <rPr>
        <sz val="9"/>
        <rFont val="方正仿宋_GB2312"/>
        <charset val="134"/>
      </rPr>
      <t>万元。①场地平整：场地土方开挖</t>
    </r>
    <r>
      <rPr>
        <sz val="9"/>
        <rFont val="Times New Roman"/>
        <charset val="134"/>
      </rPr>
      <t xml:space="preserve"> 1256.5m³</t>
    </r>
    <r>
      <rPr>
        <sz val="9"/>
        <rFont val="方正仿宋_GB2312"/>
        <charset val="134"/>
      </rPr>
      <t>，场地土</t>
    </r>
    <r>
      <rPr>
        <sz val="9"/>
        <rFont val="Times New Roman"/>
        <charset val="134"/>
      </rPr>
      <t xml:space="preserve">
</t>
    </r>
    <r>
      <rPr>
        <sz val="9"/>
        <rFont val="方正仿宋_GB2312"/>
        <charset val="134"/>
      </rPr>
      <t>方回填</t>
    </r>
    <r>
      <rPr>
        <sz val="9"/>
        <rFont val="Times New Roman"/>
        <charset val="134"/>
      </rPr>
      <t xml:space="preserve"> 895.6m³</t>
    </r>
    <r>
      <rPr>
        <sz val="9"/>
        <rFont val="方正仿宋_GB2312"/>
        <charset val="134"/>
      </rPr>
      <t>，概算投资</t>
    </r>
    <r>
      <rPr>
        <sz val="9"/>
        <rFont val="Times New Roman"/>
        <charset val="134"/>
      </rPr>
      <t xml:space="preserve"> 32 </t>
    </r>
    <r>
      <rPr>
        <sz val="9"/>
        <rFont val="方正仿宋_GB2312"/>
        <charset val="134"/>
      </rPr>
      <t>万元。②室外排水排污设施：污</t>
    </r>
    <r>
      <rPr>
        <sz val="9"/>
        <rFont val="Times New Roman"/>
        <charset val="134"/>
      </rPr>
      <t xml:space="preserve">
</t>
    </r>
    <r>
      <rPr>
        <sz val="9"/>
        <rFont val="方正仿宋_GB2312"/>
        <charset val="134"/>
      </rPr>
      <t>水管网</t>
    </r>
    <r>
      <rPr>
        <sz val="9"/>
        <rFont val="Times New Roman"/>
        <charset val="134"/>
      </rPr>
      <t xml:space="preserve"> DN600 </t>
    </r>
    <r>
      <rPr>
        <sz val="9"/>
        <rFont val="方正仿宋_GB2312"/>
        <charset val="134"/>
      </rPr>
      <t>混凝土管</t>
    </r>
    <r>
      <rPr>
        <sz val="9"/>
        <rFont val="Times New Roman"/>
        <charset val="134"/>
      </rPr>
      <t xml:space="preserve"> 230m</t>
    </r>
    <r>
      <rPr>
        <sz val="9"/>
        <rFont val="方正仿宋_GB2312"/>
        <charset val="134"/>
      </rPr>
      <t>，</t>
    </r>
    <r>
      <rPr>
        <sz val="9"/>
        <rFont val="Times New Roman"/>
        <charset val="134"/>
      </rPr>
      <t xml:space="preserve">Φ1200 </t>
    </r>
    <r>
      <rPr>
        <sz val="9"/>
        <rFont val="方正仿宋_GB2312"/>
        <charset val="134"/>
      </rPr>
      <t>检查井</t>
    </r>
    <r>
      <rPr>
        <sz val="9"/>
        <rFont val="Times New Roman"/>
        <charset val="134"/>
      </rPr>
      <t xml:space="preserve"> 13 </t>
    </r>
    <r>
      <rPr>
        <sz val="9"/>
        <rFont val="方正仿宋_GB2312"/>
        <charset val="134"/>
      </rPr>
      <t>座，污水收</t>
    </r>
    <r>
      <rPr>
        <sz val="9"/>
        <rFont val="Times New Roman"/>
        <charset val="134"/>
      </rPr>
      <t xml:space="preserve">
</t>
    </r>
    <r>
      <rPr>
        <sz val="9"/>
        <rFont val="方正仿宋_GB2312"/>
        <charset val="134"/>
      </rPr>
      <t>集池</t>
    </r>
    <r>
      <rPr>
        <sz val="9"/>
        <rFont val="Times New Roman"/>
        <charset val="134"/>
      </rPr>
      <t xml:space="preserve"> 1 </t>
    </r>
    <r>
      <rPr>
        <sz val="9"/>
        <rFont val="方正仿宋_GB2312"/>
        <charset val="134"/>
      </rPr>
      <t>座、雨水管网</t>
    </r>
    <r>
      <rPr>
        <sz val="9"/>
        <rFont val="Times New Roman"/>
        <charset val="134"/>
      </rPr>
      <t xml:space="preserve"> DN800 </t>
    </r>
    <r>
      <rPr>
        <sz val="9"/>
        <rFont val="方正仿宋_GB2312"/>
        <charset val="134"/>
      </rPr>
      <t>混凝土管</t>
    </r>
    <r>
      <rPr>
        <sz val="9"/>
        <rFont val="Times New Roman"/>
        <charset val="134"/>
      </rPr>
      <t xml:space="preserve"> 240m</t>
    </r>
    <r>
      <rPr>
        <sz val="9"/>
        <rFont val="方正仿宋_GB2312"/>
        <charset val="134"/>
      </rPr>
      <t>，</t>
    </r>
    <r>
      <rPr>
        <sz val="9"/>
        <rFont val="Times New Roman"/>
        <charset val="134"/>
      </rPr>
      <t xml:space="preserve">Φ1200 </t>
    </r>
    <r>
      <rPr>
        <sz val="9"/>
        <rFont val="方正仿宋_GB2312"/>
        <charset val="134"/>
      </rPr>
      <t>检查井</t>
    </r>
    <r>
      <rPr>
        <sz val="9"/>
        <rFont val="Times New Roman"/>
        <charset val="134"/>
      </rPr>
      <t xml:space="preserve"> 13
</t>
    </r>
    <r>
      <rPr>
        <sz val="9"/>
        <rFont val="方正仿宋_GB2312"/>
        <charset val="134"/>
      </rPr>
      <t>座，雨水口</t>
    </r>
    <r>
      <rPr>
        <sz val="9"/>
        <rFont val="Times New Roman"/>
        <charset val="134"/>
      </rPr>
      <t xml:space="preserve"> 39 </t>
    </r>
    <r>
      <rPr>
        <sz val="9"/>
        <rFont val="方正仿宋_GB2312"/>
        <charset val="134"/>
      </rPr>
      <t>座，排水沟</t>
    </r>
    <r>
      <rPr>
        <sz val="9"/>
        <rFont val="Times New Roman"/>
        <charset val="134"/>
      </rPr>
      <t xml:space="preserve"> 180m</t>
    </r>
    <r>
      <rPr>
        <sz val="9"/>
        <rFont val="方正仿宋_GB2312"/>
        <charset val="134"/>
      </rPr>
      <t>，概算投资</t>
    </r>
    <r>
      <rPr>
        <sz val="9"/>
        <rFont val="Times New Roman"/>
        <charset val="134"/>
      </rPr>
      <t xml:space="preserve"> 82 </t>
    </r>
    <r>
      <rPr>
        <sz val="9"/>
        <rFont val="方正仿宋_GB2312"/>
        <charset val="134"/>
      </rPr>
      <t>万元。③室外给</t>
    </r>
    <r>
      <rPr>
        <sz val="9"/>
        <rFont val="Times New Roman"/>
        <charset val="134"/>
      </rPr>
      <t xml:space="preserve">
</t>
    </r>
    <r>
      <rPr>
        <sz val="9"/>
        <rFont val="方正仿宋_GB2312"/>
        <charset val="134"/>
      </rPr>
      <t>水设施：</t>
    </r>
    <r>
      <rPr>
        <sz val="9"/>
        <rFont val="Times New Roman"/>
        <charset val="134"/>
      </rPr>
      <t xml:space="preserve">DN150 </t>
    </r>
    <r>
      <rPr>
        <sz val="9"/>
        <rFont val="方正仿宋_GB2312"/>
        <charset val="134"/>
      </rPr>
      <t>镀锌钢管给水管</t>
    </r>
    <r>
      <rPr>
        <sz val="9"/>
        <rFont val="Times New Roman"/>
        <charset val="134"/>
      </rPr>
      <t xml:space="preserve"> 250m</t>
    </r>
    <r>
      <rPr>
        <sz val="9"/>
        <rFont val="方正仿宋_GB2312"/>
        <charset val="134"/>
      </rPr>
      <t>，闸阀井</t>
    </r>
    <r>
      <rPr>
        <sz val="9"/>
        <rFont val="Times New Roman"/>
        <charset val="134"/>
      </rPr>
      <t xml:space="preserve"> 5 </t>
    </r>
    <r>
      <rPr>
        <sz val="9"/>
        <rFont val="方正仿宋_GB2312"/>
        <charset val="134"/>
      </rPr>
      <t>座，室外消</t>
    </r>
    <r>
      <rPr>
        <sz val="9"/>
        <rFont val="Times New Roman"/>
        <charset val="134"/>
      </rPr>
      <t xml:space="preserve">
</t>
    </r>
    <r>
      <rPr>
        <sz val="9"/>
        <rFont val="方正仿宋_GB2312"/>
        <charset val="134"/>
      </rPr>
      <t>防设施</t>
    </r>
    <r>
      <rPr>
        <sz val="9"/>
        <rFont val="Times New Roman"/>
        <charset val="134"/>
      </rPr>
      <t xml:space="preserve"> 1 </t>
    </r>
    <r>
      <rPr>
        <sz val="9"/>
        <rFont val="方正仿宋_GB2312"/>
        <charset val="134"/>
      </rPr>
      <t>项，概算投资</t>
    </r>
    <r>
      <rPr>
        <sz val="9"/>
        <rFont val="Times New Roman"/>
        <charset val="134"/>
      </rPr>
      <t xml:space="preserve"> 36 </t>
    </r>
    <r>
      <rPr>
        <sz val="9"/>
        <rFont val="方正仿宋_GB2312"/>
        <charset val="134"/>
      </rPr>
      <t>万元。</t>
    </r>
  </si>
  <si>
    <t>5500001982582261</t>
  </si>
  <si>
    <r>
      <rPr>
        <sz val="9"/>
        <color theme="1"/>
        <rFont val="Times New Roman"/>
        <charset val="134"/>
      </rPr>
      <t>2025</t>
    </r>
    <r>
      <rPr>
        <sz val="9"/>
        <color theme="1"/>
        <rFont val="方正仿宋_GBK"/>
        <charset val="134"/>
      </rPr>
      <t>年华宁县宁州街道新庄社区基础设施提质项目</t>
    </r>
  </si>
  <si>
    <r>
      <rPr>
        <sz val="9"/>
        <rFont val="方正仿宋_GB2312"/>
        <charset val="134"/>
      </rPr>
      <t>建设内容：</t>
    </r>
    <r>
      <rPr>
        <sz val="9"/>
        <rFont val="Times New Roman"/>
        <charset val="134"/>
      </rPr>
      <t>1.</t>
    </r>
    <r>
      <rPr>
        <sz val="9"/>
        <rFont val="方正仿宋_GB2312"/>
        <charset val="134"/>
      </rPr>
      <t>人居环境提升：道路建设</t>
    </r>
    <r>
      <rPr>
        <sz val="9"/>
        <rFont val="Times New Roman"/>
        <charset val="134"/>
      </rPr>
      <t>1773.34</t>
    </r>
    <r>
      <rPr>
        <sz val="9"/>
        <rFont val="方正仿宋_GB2312"/>
        <charset val="134"/>
      </rPr>
      <t>平方米，包含原路面拆除，级配碎石垫层，混凝土面层；活动场地建设</t>
    </r>
    <r>
      <rPr>
        <sz val="9"/>
        <rFont val="Times New Roman"/>
        <charset val="134"/>
      </rPr>
      <t>1450</t>
    </r>
    <r>
      <rPr>
        <sz val="9"/>
        <rFont val="方正仿宋_GB2312"/>
        <charset val="134"/>
      </rPr>
      <t>平方米，包含土方回填，场地平整，混凝土面层，支护工程；排水设施</t>
    </r>
    <r>
      <rPr>
        <sz val="9"/>
        <rFont val="Times New Roman"/>
        <charset val="134"/>
      </rPr>
      <t>670</t>
    </r>
    <r>
      <rPr>
        <sz val="9"/>
        <rFont val="方正仿宋_GB2312"/>
        <charset val="134"/>
      </rPr>
      <t>米，包含</t>
    </r>
    <r>
      <rPr>
        <sz val="9"/>
        <rFont val="Times New Roman"/>
        <charset val="134"/>
      </rPr>
      <t>DN400</t>
    </r>
    <r>
      <rPr>
        <sz val="9"/>
        <rFont val="方正仿宋_GB2312"/>
        <charset val="134"/>
      </rPr>
      <t>、</t>
    </r>
    <r>
      <rPr>
        <sz val="9"/>
        <rFont val="Times New Roman"/>
        <charset val="134"/>
      </rPr>
      <t>300</t>
    </r>
    <r>
      <rPr>
        <sz val="9"/>
        <rFont val="方正仿宋_GB2312"/>
        <charset val="134"/>
      </rPr>
      <t>雨污管，排水沟盖板，检查井；其它配套设施</t>
    </r>
    <r>
      <rPr>
        <sz val="9"/>
        <rFont val="Times New Roman"/>
        <charset val="134"/>
      </rPr>
      <t>1</t>
    </r>
    <r>
      <rPr>
        <sz val="9"/>
        <rFont val="方正仿宋_GB2312"/>
        <charset val="134"/>
      </rPr>
      <t>项，包含入村口改造，花台，樱花树、灌木种植，太阳能路灯。</t>
    </r>
    <r>
      <rPr>
        <sz val="9"/>
        <rFont val="Times New Roman"/>
        <charset val="134"/>
      </rPr>
      <t>2.</t>
    </r>
    <r>
      <rPr>
        <sz val="9"/>
        <rFont val="方正仿宋_GB2312"/>
        <charset val="134"/>
      </rPr>
      <t>产业发展设施建设：场地建设</t>
    </r>
    <r>
      <rPr>
        <sz val="9"/>
        <rFont val="Times New Roman"/>
        <charset val="134"/>
      </rPr>
      <t>160</t>
    </r>
    <r>
      <rPr>
        <sz val="9"/>
        <rFont val="方正仿宋_GB2312"/>
        <charset val="134"/>
      </rPr>
      <t>平方米，包含级配碎石垫层，混凝土面层；产业设施建设</t>
    </r>
    <r>
      <rPr>
        <sz val="9"/>
        <rFont val="Times New Roman"/>
        <charset val="134"/>
      </rPr>
      <t>400</t>
    </r>
    <r>
      <rPr>
        <sz val="9"/>
        <rFont val="方正仿宋_GB2312"/>
        <charset val="134"/>
      </rPr>
      <t>平方米，包含门式钢架，免烧砖砌墙体。</t>
    </r>
  </si>
  <si>
    <t>5500001983565430</t>
  </si>
  <si>
    <r>
      <rPr>
        <sz val="9"/>
        <rFont val="Times New Roman"/>
        <charset val="134"/>
      </rPr>
      <t>2025</t>
    </r>
    <r>
      <rPr>
        <sz val="9"/>
        <rFont val="方正仿宋_GBK"/>
        <charset val="134"/>
      </rPr>
      <t>年华宁县宁州街道舍木多火特村委会产业配套设施建设项目</t>
    </r>
  </si>
  <si>
    <r>
      <rPr>
        <sz val="9"/>
        <rFont val="方正仿宋_GBK"/>
        <charset val="134"/>
      </rPr>
      <t>产业发展</t>
    </r>
    <r>
      <rPr>
        <sz val="9"/>
        <rFont val="Times New Roman"/>
        <charset val="134"/>
      </rPr>
      <t>—</t>
    </r>
    <r>
      <rPr>
        <sz val="9"/>
        <rFont val="方正仿宋_GBK"/>
        <charset val="134"/>
      </rPr>
      <t>智慧农业</t>
    </r>
  </si>
  <si>
    <r>
      <rPr>
        <sz val="9"/>
        <rFont val="方正仿宋_GB2312"/>
        <charset val="134"/>
      </rPr>
      <t>本项目建设的核心内容为产业配套设施购置，计划采购</t>
    </r>
    <r>
      <rPr>
        <sz val="9"/>
        <rFont val="Times New Roman"/>
        <charset val="134"/>
      </rPr>
      <t>2</t>
    </r>
    <r>
      <rPr>
        <sz val="9"/>
        <rFont val="方正仿宋_GB2312"/>
        <charset val="134"/>
      </rPr>
      <t>台东方红</t>
    </r>
    <r>
      <rPr>
        <sz val="9"/>
        <rFont val="Times New Roman"/>
        <charset val="134"/>
      </rPr>
      <t>1504</t>
    </r>
    <r>
      <rPr>
        <sz val="9"/>
        <rFont val="方正仿宋_GB2312"/>
        <charset val="134"/>
      </rPr>
      <t>农耕机，包含犁、耙、打沟器等配件。</t>
    </r>
  </si>
  <si>
    <t>5500001980740393</t>
  </si>
  <si>
    <r>
      <rPr>
        <sz val="9"/>
        <rFont val="方正仿宋_GBK"/>
        <charset val="134"/>
      </rPr>
      <t>华宁县宁州街道柒树林小组小铺子易地扶贫搬迁安置区</t>
    </r>
    <r>
      <rPr>
        <sz val="9"/>
        <rFont val="Times New Roman"/>
        <charset val="134"/>
      </rPr>
      <t>2025</t>
    </r>
    <r>
      <rPr>
        <sz val="9"/>
        <rFont val="方正仿宋_GBK"/>
        <charset val="134"/>
      </rPr>
      <t>年产业发展示范项目（易地扶贫搬迁以奖代补项目）</t>
    </r>
  </si>
  <si>
    <r>
      <rPr>
        <sz val="9"/>
        <rFont val="方正仿宋_GB2312"/>
        <charset val="134"/>
      </rPr>
      <t>华宁县</t>
    </r>
    <r>
      <rPr>
        <sz val="9"/>
        <rFont val="Times New Roman"/>
        <charset val="134"/>
      </rPr>
      <t xml:space="preserve"> 2025 </t>
    </r>
    <r>
      <rPr>
        <sz val="9"/>
        <rFont val="方正仿宋_GB2312"/>
        <charset val="134"/>
      </rPr>
      <t>年省级财政衔接推进乡村振兴补助资金</t>
    </r>
    <r>
      <rPr>
        <sz val="9"/>
        <rFont val="Times New Roman"/>
        <charset val="134"/>
      </rPr>
      <t xml:space="preserve">(2025 </t>
    </r>
    <r>
      <rPr>
        <sz val="9"/>
        <rFont val="方正仿宋_GB2312"/>
        <charset val="134"/>
      </rPr>
      <t>年易地扶贫搬迁安置区以奖代补</t>
    </r>
    <r>
      <rPr>
        <sz val="9"/>
        <rFont val="Times New Roman"/>
        <charset val="134"/>
      </rPr>
      <t>)50</t>
    </r>
    <r>
      <rPr>
        <sz val="9"/>
        <rFont val="方正仿宋_GB2312"/>
        <charset val="134"/>
      </rPr>
      <t>万元用于实施华宁县宁州街道柒树林小组小铺子易地扶贫搬迁安置区</t>
    </r>
    <r>
      <rPr>
        <sz val="9"/>
        <rFont val="Times New Roman"/>
        <charset val="134"/>
      </rPr>
      <t xml:space="preserve"> 2025 </t>
    </r>
    <r>
      <rPr>
        <sz val="9"/>
        <rFont val="方正仿宋_GB2312"/>
        <charset val="134"/>
      </rPr>
      <t>年产业发展示范项目。</t>
    </r>
  </si>
  <si>
    <t>5500002018454614</t>
  </si>
  <si>
    <r>
      <rPr>
        <sz val="9"/>
        <color theme="1"/>
        <rFont val="Times New Roman"/>
        <charset val="134"/>
      </rPr>
      <t>2025</t>
    </r>
    <r>
      <rPr>
        <sz val="9"/>
        <color theme="1"/>
        <rFont val="方正仿宋_GBK"/>
        <charset val="134"/>
      </rPr>
      <t>年华宁县革勒村委会产业灌溉设施提升改造建设项目</t>
    </r>
  </si>
  <si>
    <r>
      <rPr>
        <sz val="9"/>
        <color rgb="FF000000"/>
        <rFont val="方正仿宋_GBK"/>
        <charset val="134"/>
      </rPr>
      <t>产业发展</t>
    </r>
    <r>
      <rPr>
        <sz val="9"/>
        <color rgb="FF000000"/>
        <rFont val="Times New Roman"/>
        <charset val="134"/>
      </rPr>
      <t>—</t>
    </r>
    <r>
      <rPr>
        <sz val="9"/>
        <color rgb="FF000000"/>
        <rFont val="方正仿宋_GBK"/>
        <charset val="134"/>
      </rPr>
      <t>小型农田水利设施建设</t>
    </r>
  </si>
  <si>
    <r>
      <rPr>
        <sz val="9"/>
        <rFont val="方正仿宋_GB2312"/>
        <charset val="134"/>
      </rPr>
      <t>（</t>
    </r>
    <r>
      <rPr>
        <sz val="9"/>
        <rFont val="Times New Roman"/>
        <charset val="134"/>
      </rPr>
      <t>1</t>
    </r>
    <r>
      <rPr>
        <sz val="9"/>
        <rFont val="方正仿宋_GB2312"/>
        <charset val="134"/>
      </rPr>
      <t>）产业灌溉设施建设：</t>
    </r>
    <r>
      <rPr>
        <sz val="9"/>
        <rFont val="Times New Roman"/>
        <charset val="134"/>
      </rPr>
      <t>GB DN125</t>
    </r>
    <r>
      <rPr>
        <sz val="9"/>
        <rFont val="方正仿宋_GB2312"/>
        <charset val="134"/>
      </rPr>
      <t>热镀锌钢管（焊连接，壁厚</t>
    </r>
    <r>
      <rPr>
        <sz val="9"/>
        <rFont val="Times New Roman"/>
        <charset val="134"/>
      </rPr>
      <t>4.0mm</t>
    </r>
    <r>
      <rPr>
        <sz val="9"/>
        <rFont val="方正仿宋_GB2312"/>
        <charset val="134"/>
      </rPr>
      <t>）</t>
    </r>
    <r>
      <rPr>
        <sz val="9"/>
        <rFont val="Times New Roman"/>
        <charset val="134"/>
      </rPr>
      <t>2870</t>
    </r>
    <r>
      <rPr>
        <sz val="9"/>
        <rFont val="方正仿宋_GB2312"/>
        <charset val="134"/>
      </rPr>
      <t>米，电动给水泵和电机</t>
    </r>
    <r>
      <rPr>
        <sz val="9"/>
        <rFont val="Times New Roman"/>
        <charset val="134"/>
      </rPr>
      <t>1</t>
    </r>
    <r>
      <rPr>
        <sz val="9"/>
        <rFont val="方正仿宋_GB2312"/>
        <charset val="134"/>
      </rPr>
      <t>台（功率</t>
    </r>
    <r>
      <rPr>
        <sz val="9"/>
        <rFont val="Times New Roman"/>
        <charset val="134"/>
      </rPr>
      <t>:90kw</t>
    </r>
    <r>
      <rPr>
        <sz val="9"/>
        <rFont val="方正仿宋_GB2312"/>
        <charset val="134"/>
      </rPr>
      <t>，额定流量：</t>
    </r>
    <r>
      <rPr>
        <sz val="9"/>
        <rFont val="Times New Roman"/>
        <charset val="134"/>
      </rPr>
      <t>46m³/h</t>
    </r>
    <r>
      <rPr>
        <sz val="9"/>
        <rFont val="方正仿宋_GB2312"/>
        <charset val="134"/>
      </rPr>
      <t>，额定扬程：</t>
    </r>
    <r>
      <rPr>
        <sz val="9"/>
        <rFont val="Times New Roman"/>
        <charset val="134"/>
      </rPr>
      <t>350m</t>
    </r>
    <r>
      <rPr>
        <sz val="9"/>
        <rFont val="方正仿宋_GB2312"/>
        <charset val="134"/>
      </rPr>
      <t>，转速：</t>
    </r>
    <r>
      <rPr>
        <sz val="9"/>
        <rFont val="Times New Roman"/>
        <charset val="134"/>
      </rPr>
      <t>2950r/min</t>
    </r>
    <r>
      <rPr>
        <sz val="9"/>
        <rFont val="方正仿宋_GB2312"/>
        <charset val="134"/>
      </rPr>
      <t>，效率：</t>
    </r>
    <r>
      <rPr>
        <sz val="9"/>
        <rFont val="Times New Roman"/>
        <charset val="134"/>
      </rPr>
      <t>71%</t>
    </r>
    <r>
      <rPr>
        <sz val="9"/>
        <rFont val="方正仿宋_GB2312"/>
        <charset val="134"/>
      </rPr>
      <t>），</t>
    </r>
    <r>
      <rPr>
        <sz val="9"/>
        <rFont val="Times New Roman"/>
        <charset val="134"/>
      </rPr>
      <t>DN25</t>
    </r>
    <r>
      <rPr>
        <sz val="9"/>
        <rFont val="方正仿宋_GB2312"/>
        <charset val="134"/>
      </rPr>
      <t>分体式</t>
    </r>
    <r>
      <rPr>
        <sz val="9"/>
        <rFont val="Times New Roman"/>
        <charset val="134"/>
      </rPr>
      <t>IC</t>
    </r>
    <r>
      <rPr>
        <sz val="9"/>
        <rFont val="方正仿宋_GB2312"/>
        <charset val="134"/>
      </rPr>
      <t>卡智能水表安装（含不锈钢表箱）</t>
    </r>
    <r>
      <rPr>
        <sz val="9"/>
        <rFont val="Times New Roman"/>
        <charset val="134"/>
      </rPr>
      <t>120</t>
    </r>
    <r>
      <rPr>
        <sz val="9"/>
        <rFont val="方正仿宋_GB2312"/>
        <charset val="134"/>
      </rPr>
      <t>只，对应型号闸阀</t>
    </r>
    <r>
      <rPr>
        <sz val="9"/>
        <rFont val="Times New Roman"/>
        <charset val="134"/>
      </rPr>
      <t>3</t>
    </r>
    <r>
      <rPr>
        <sz val="9"/>
        <rFont val="方正仿宋_GB2312"/>
        <charset val="134"/>
      </rPr>
      <t>个、止回阀</t>
    </r>
    <r>
      <rPr>
        <sz val="9"/>
        <rFont val="Times New Roman"/>
        <charset val="134"/>
      </rPr>
      <t>2</t>
    </r>
    <r>
      <rPr>
        <sz val="9"/>
        <rFont val="方正仿宋_GB2312"/>
        <charset val="134"/>
      </rPr>
      <t>个、空气阀</t>
    </r>
    <r>
      <rPr>
        <sz val="9"/>
        <rFont val="Times New Roman"/>
        <charset val="134"/>
      </rPr>
      <t>1</t>
    </r>
    <r>
      <rPr>
        <sz val="9"/>
        <rFont val="方正仿宋_GB2312"/>
        <charset val="134"/>
      </rPr>
      <t>个、启动柜</t>
    </r>
    <r>
      <rPr>
        <sz val="9"/>
        <rFont val="Times New Roman"/>
        <charset val="134"/>
      </rPr>
      <t>1</t>
    </r>
    <r>
      <rPr>
        <sz val="9"/>
        <rFont val="方正仿宋_GB2312"/>
        <charset val="134"/>
      </rPr>
      <t>套、配电箱</t>
    </r>
    <r>
      <rPr>
        <sz val="9"/>
        <rFont val="Times New Roman"/>
        <charset val="134"/>
      </rPr>
      <t>1</t>
    </r>
    <r>
      <rPr>
        <sz val="9"/>
        <rFont val="方正仿宋_GB2312"/>
        <charset val="134"/>
      </rPr>
      <t>套，混凝土支墩、镇墩</t>
    </r>
    <r>
      <rPr>
        <sz val="9"/>
        <rFont val="Times New Roman"/>
        <charset val="134"/>
      </rPr>
      <t>19.18m³</t>
    </r>
    <r>
      <rPr>
        <sz val="9"/>
        <rFont val="方正仿宋_GB2312"/>
        <charset val="134"/>
      </rPr>
      <t>，抽水泵房</t>
    </r>
    <r>
      <rPr>
        <sz val="9"/>
        <rFont val="Times New Roman"/>
        <charset val="134"/>
      </rPr>
      <t>1</t>
    </r>
    <r>
      <rPr>
        <sz val="9"/>
        <rFont val="方正仿宋_GB2312"/>
        <charset val="134"/>
      </rPr>
      <t>座，建筑面积</t>
    </r>
    <r>
      <rPr>
        <sz val="9"/>
        <rFont val="Times New Roman"/>
        <charset val="134"/>
      </rPr>
      <t>14.39</t>
    </r>
    <r>
      <rPr>
        <sz val="9"/>
        <rFont val="方正仿宋_GB2312"/>
        <charset val="134"/>
      </rPr>
      <t>平方米；</t>
    </r>
    <r>
      <rPr>
        <sz val="9"/>
        <rFont val="Times New Roman"/>
        <charset val="134"/>
      </rPr>
      <t xml:space="preserve">
</t>
    </r>
    <r>
      <rPr>
        <sz val="9"/>
        <rFont val="方正仿宋_GB2312"/>
        <charset val="134"/>
      </rPr>
      <t>（</t>
    </r>
    <r>
      <rPr>
        <sz val="9"/>
        <rFont val="Times New Roman"/>
        <charset val="134"/>
      </rPr>
      <t>2</t>
    </r>
    <r>
      <rPr>
        <sz val="9"/>
        <rFont val="方正仿宋_GB2312"/>
        <charset val="134"/>
      </rPr>
      <t>）产业发展道路建设：（长：</t>
    </r>
    <r>
      <rPr>
        <sz val="9"/>
        <rFont val="Times New Roman"/>
        <charset val="134"/>
      </rPr>
      <t>295</t>
    </r>
    <r>
      <rPr>
        <sz val="9"/>
        <rFont val="方正仿宋_GB2312"/>
        <charset val="134"/>
      </rPr>
      <t>米，宽</t>
    </r>
    <r>
      <rPr>
        <sz val="9"/>
        <rFont val="Times New Roman"/>
        <charset val="134"/>
      </rPr>
      <t>4</t>
    </r>
    <r>
      <rPr>
        <sz val="9"/>
        <rFont val="方正仿宋_GB2312"/>
        <charset val="134"/>
      </rPr>
      <t>米；道路风化料基层；</t>
    </r>
    <r>
      <rPr>
        <sz val="9"/>
        <rFont val="Times New Roman"/>
        <charset val="134"/>
      </rPr>
      <t>C25</t>
    </r>
    <r>
      <rPr>
        <sz val="9"/>
        <rFont val="方正仿宋_GB2312"/>
        <charset val="134"/>
      </rPr>
      <t>水泥混凝土道路面层）。</t>
    </r>
  </si>
  <si>
    <t>5500001980444735</t>
  </si>
  <si>
    <r>
      <rPr>
        <sz val="9"/>
        <rFont val="方正楷体_GBK"/>
        <charset val="134"/>
      </rPr>
      <t>华宁县</t>
    </r>
  </si>
  <si>
    <r>
      <rPr>
        <sz val="9"/>
        <color theme="1"/>
        <rFont val="Times New Roman"/>
        <charset val="134"/>
      </rPr>
      <t>2025</t>
    </r>
    <r>
      <rPr>
        <sz val="9"/>
        <color theme="1"/>
        <rFont val="方正仿宋_GBK"/>
        <charset val="134"/>
      </rPr>
      <t>年华宁县盘溪镇东升社区凤凰村、盘江社区八方树村乡村振兴示范点建设项目</t>
    </r>
  </si>
  <si>
    <r>
      <rPr>
        <sz val="9"/>
        <rFont val="方正仿宋_GB2312"/>
        <charset val="134"/>
      </rPr>
      <t>：凤凰村：（一）产业发展设施建设：产业发展道路建设，路长</t>
    </r>
    <r>
      <rPr>
        <sz val="9"/>
        <rFont val="Times New Roman"/>
        <charset val="134"/>
      </rPr>
      <t>730</t>
    </r>
    <r>
      <rPr>
        <sz val="9"/>
        <rFont val="方正仿宋_GB2312"/>
        <charset val="134"/>
      </rPr>
      <t>米，宽</t>
    </r>
    <r>
      <rPr>
        <sz val="9"/>
        <rFont val="Times New Roman"/>
        <charset val="134"/>
      </rPr>
      <t>3.5</t>
    </r>
    <r>
      <rPr>
        <sz val="9"/>
        <rFont val="方正仿宋_GB2312"/>
        <charset val="134"/>
      </rPr>
      <t>米：含路肩混凝土挡墙</t>
    </r>
    <r>
      <rPr>
        <sz val="9"/>
        <rFont val="Times New Roman"/>
        <charset val="134"/>
      </rPr>
      <t>783.35</t>
    </r>
    <r>
      <rPr>
        <sz val="9"/>
        <rFont val="方正仿宋_GB2312"/>
        <charset val="134"/>
      </rPr>
      <t>立方米、道路边沟沟帮加高</t>
    </r>
    <r>
      <rPr>
        <sz val="9"/>
        <rFont val="Times New Roman"/>
        <charset val="134"/>
      </rPr>
      <t>22.5</t>
    </r>
    <r>
      <rPr>
        <sz val="9"/>
        <rFont val="方正仿宋_GB2312"/>
        <charset val="134"/>
      </rPr>
      <t>立方米、道路风化料面层</t>
    </r>
    <r>
      <rPr>
        <sz val="9"/>
        <rFont val="Times New Roman"/>
        <charset val="134"/>
      </rPr>
      <t>2555</t>
    </r>
    <r>
      <rPr>
        <sz val="9"/>
        <rFont val="方正仿宋_GB2312"/>
        <charset val="134"/>
      </rPr>
      <t>平方米、</t>
    </r>
    <r>
      <rPr>
        <sz val="9"/>
        <rFont val="Times New Roman"/>
        <charset val="134"/>
      </rPr>
      <t>DN800</t>
    </r>
    <r>
      <rPr>
        <sz val="9"/>
        <rFont val="方正仿宋_GB2312"/>
        <charset val="134"/>
      </rPr>
      <t>混凝土管过水管埋</t>
    </r>
    <r>
      <rPr>
        <sz val="9"/>
        <rFont val="Times New Roman"/>
        <charset val="134"/>
      </rPr>
      <t>12</t>
    </r>
    <r>
      <rPr>
        <sz val="9"/>
        <rFont val="方正仿宋_GB2312"/>
        <charset val="134"/>
      </rPr>
      <t>米等；（二）旅游产业配套设施建设：</t>
    </r>
    <r>
      <rPr>
        <sz val="9"/>
        <rFont val="Times New Roman"/>
        <charset val="134"/>
      </rPr>
      <t>1.</t>
    </r>
    <r>
      <rPr>
        <sz val="9"/>
        <rFont val="方正仿宋_GB2312"/>
        <charset val="134"/>
      </rPr>
      <t>旅游产业配套设施</t>
    </r>
    <r>
      <rPr>
        <sz val="9"/>
        <rFont val="Times New Roman"/>
        <charset val="134"/>
      </rPr>
      <t>5</t>
    </r>
    <r>
      <rPr>
        <sz val="9"/>
        <rFont val="方正仿宋_GB2312"/>
        <charset val="134"/>
      </rPr>
      <t>项，占地面积</t>
    </r>
    <r>
      <rPr>
        <sz val="9"/>
        <rFont val="Times New Roman"/>
        <charset val="134"/>
      </rPr>
      <t>210</t>
    </r>
    <r>
      <rPr>
        <sz val="9"/>
        <rFont val="方正仿宋_GB2312"/>
        <charset val="134"/>
      </rPr>
      <t>平方米，建筑面积</t>
    </r>
    <r>
      <rPr>
        <sz val="9"/>
        <rFont val="Times New Roman"/>
        <charset val="134"/>
      </rPr>
      <t>210</t>
    </r>
    <r>
      <rPr>
        <sz val="9"/>
        <rFont val="方正仿宋_GB2312"/>
        <charset val="134"/>
      </rPr>
      <t>平方米。</t>
    </r>
    <r>
      <rPr>
        <sz val="9"/>
        <rFont val="Times New Roman"/>
        <charset val="134"/>
      </rPr>
      <t>2.</t>
    </r>
    <r>
      <rPr>
        <sz val="9"/>
        <rFont val="方正仿宋_GB2312"/>
        <charset val="134"/>
      </rPr>
      <t>村内道路改造，路长：长</t>
    </r>
    <r>
      <rPr>
        <sz val="9"/>
        <rFont val="Times New Roman"/>
        <charset val="134"/>
      </rPr>
      <t>525</t>
    </r>
    <r>
      <rPr>
        <sz val="9"/>
        <rFont val="方正仿宋_GB2312"/>
        <charset val="134"/>
      </rPr>
      <t>米，宽</t>
    </r>
    <r>
      <rPr>
        <sz val="9"/>
        <rFont val="Times New Roman"/>
        <charset val="134"/>
      </rPr>
      <t>4</t>
    </r>
    <r>
      <rPr>
        <sz val="9"/>
        <rFont val="方正仿宋_GB2312"/>
        <charset val="134"/>
      </rPr>
      <t>米：含路面风化石层</t>
    </r>
    <r>
      <rPr>
        <sz val="9"/>
        <rFont val="Times New Roman"/>
        <charset val="134"/>
      </rPr>
      <t>2170</t>
    </r>
    <r>
      <rPr>
        <sz val="9"/>
        <rFont val="方正仿宋_GB2312"/>
        <charset val="134"/>
      </rPr>
      <t>平方米、路边围挡</t>
    </r>
    <r>
      <rPr>
        <sz val="9"/>
        <rFont val="Times New Roman"/>
        <charset val="134"/>
      </rPr>
      <t>9.24</t>
    </r>
    <r>
      <rPr>
        <sz val="9"/>
        <rFont val="方正仿宋_GB2312"/>
        <charset val="134"/>
      </rPr>
      <t>立方米、混凝土沟盖板</t>
    </r>
    <r>
      <rPr>
        <sz val="9"/>
        <rFont val="Times New Roman"/>
        <charset val="134"/>
      </rPr>
      <t>7.2</t>
    </r>
    <r>
      <rPr>
        <sz val="9"/>
        <rFont val="方正仿宋_GB2312"/>
        <charset val="134"/>
      </rPr>
      <t>立方米、路肩挡土墙</t>
    </r>
    <r>
      <rPr>
        <sz val="9"/>
        <rFont val="Times New Roman"/>
        <charset val="134"/>
      </rPr>
      <t>12</t>
    </r>
    <r>
      <rPr>
        <sz val="9"/>
        <rFont val="方正仿宋_GB2312"/>
        <charset val="134"/>
      </rPr>
      <t>立方米、路面现浇构件钢筋（跨沟处）</t>
    </r>
    <r>
      <rPr>
        <sz val="9"/>
        <rFont val="Times New Roman"/>
        <charset val="134"/>
      </rPr>
      <t>0.362t</t>
    </r>
    <r>
      <rPr>
        <sz val="9"/>
        <rFont val="方正仿宋_GB2312"/>
        <charset val="134"/>
      </rPr>
      <t>等；</t>
    </r>
    <r>
      <rPr>
        <sz val="9"/>
        <rFont val="Times New Roman"/>
        <charset val="134"/>
      </rPr>
      <t>3.</t>
    </r>
    <r>
      <rPr>
        <sz val="9"/>
        <rFont val="方正仿宋_GB2312"/>
        <charset val="134"/>
      </rPr>
      <t>村节点打造和拆除空位利用：含场地杂物清理</t>
    </r>
    <r>
      <rPr>
        <sz val="9"/>
        <rFont val="Times New Roman"/>
        <charset val="134"/>
      </rPr>
      <t>1113.42</t>
    </r>
    <r>
      <rPr>
        <sz val="9"/>
        <rFont val="方正仿宋_GB2312"/>
        <charset val="134"/>
      </rPr>
      <t>平方米、混凝土地面建设</t>
    </r>
    <r>
      <rPr>
        <sz val="9"/>
        <rFont val="Times New Roman"/>
        <charset val="134"/>
      </rPr>
      <t>343.47</t>
    </r>
    <r>
      <rPr>
        <sz val="9"/>
        <rFont val="方正仿宋_GB2312"/>
        <charset val="134"/>
      </rPr>
      <t>平方米、透水砖地面铺设</t>
    </r>
    <r>
      <rPr>
        <sz val="9"/>
        <rFont val="Times New Roman"/>
        <charset val="134"/>
      </rPr>
      <t>141.07</t>
    </r>
    <r>
      <rPr>
        <sz val="9"/>
        <rFont val="方正仿宋_GB2312"/>
        <charset val="134"/>
      </rPr>
      <t>平方米、石桌、石凳</t>
    </r>
    <r>
      <rPr>
        <sz val="9"/>
        <rFont val="Times New Roman"/>
        <charset val="134"/>
      </rPr>
      <t>3</t>
    </r>
    <r>
      <rPr>
        <sz val="9"/>
        <rFont val="方正仿宋_GB2312"/>
        <charset val="134"/>
      </rPr>
      <t>套、红土回填</t>
    </r>
    <r>
      <rPr>
        <sz val="9"/>
        <rFont val="Times New Roman"/>
        <charset val="134"/>
      </rPr>
      <t>314.05</t>
    </r>
    <r>
      <rPr>
        <sz val="9"/>
        <rFont val="方正仿宋_GB2312"/>
        <charset val="134"/>
      </rPr>
      <t>立方米、小菜园围边</t>
    </r>
    <r>
      <rPr>
        <sz val="9"/>
        <rFont val="Times New Roman"/>
        <charset val="134"/>
      </rPr>
      <t>226.2</t>
    </r>
    <r>
      <rPr>
        <sz val="9"/>
        <rFont val="方正仿宋_GB2312"/>
        <charset val="134"/>
      </rPr>
      <t>米、栽植树木</t>
    </r>
    <r>
      <rPr>
        <sz val="9"/>
        <rFont val="Times New Roman"/>
        <charset val="134"/>
      </rPr>
      <t>35</t>
    </r>
    <r>
      <rPr>
        <sz val="9"/>
        <rFont val="方正仿宋_GB2312"/>
        <charset val="134"/>
      </rPr>
      <t>棵、公共照明设施（其中：有灯杆</t>
    </r>
    <r>
      <rPr>
        <sz val="9"/>
        <rFont val="Times New Roman"/>
        <charset val="134"/>
      </rPr>
      <t>12</t>
    </r>
    <r>
      <rPr>
        <sz val="9"/>
        <rFont val="方正仿宋_GB2312"/>
        <charset val="134"/>
      </rPr>
      <t>套和无灯杆</t>
    </r>
    <r>
      <rPr>
        <sz val="9"/>
        <rFont val="Times New Roman"/>
        <charset val="134"/>
      </rPr>
      <t>100</t>
    </r>
    <r>
      <rPr>
        <sz val="9"/>
        <rFont val="方正仿宋_GB2312"/>
        <charset val="134"/>
      </rPr>
      <t>套）等；</t>
    </r>
    <r>
      <rPr>
        <sz val="9"/>
        <rFont val="Times New Roman"/>
        <charset val="134"/>
      </rPr>
      <t>4.</t>
    </r>
    <r>
      <rPr>
        <sz val="9"/>
        <rFont val="方正仿宋_GB2312"/>
        <charset val="134"/>
      </rPr>
      <t>村内污水管网：含埋设污水管</t>
    </r>
    <r>
      <rPr>
        <sz val="9"/>
        <rFont val="Times New Roman"/>
        <charset val="134"/>
      </rPr>
      <t>636</t>
    </r>
    <r>
      <rPr>
        <sz val="9"/>
        <rFont val="方正仿宋_GB2312"/>
        <charset val="134"/>
      </rPr>
      <t>米、砖砌检查井（</t>
    </r>
    <r>
      <rPr>
        <sz val="9"/>
        <rFont val="Times New Roman"/>
        <charset val="134"/>
      </rPr>
      <t>1000*1000</t>
    </r>
    <r>
      <rPr>
        <sz val="9"/>
        <rFont val="方正仿宋_GB2312"/>
        <charset val="134"/>
      </rPr>
      <t>）</t>
    </r>
    <r>
      <rPr>
        <sz val="9"/>
        <rFont val="Times New Roman"/>
        <charset val="134"/>
      </rPr>
      <t>21</t>
    </r>
    <r>
      <rPr>
        <sz val="9"/>
        <rFont val="方正仿宋_GB2312"/>
        <charset val="134"/>
      </rPr>
      <t>座、污水收集池</t>
    </r>
    <r>
      <rPr>
        <sz val="9"/>
        <rFont val="Times New Roman"/>
        <charset val="134"/>
      </rPr>
      <t>1</t>
    </r>
    <r>
      <rPr>
        <sz val="9"/>
        <rFont val="方正仿宋_GB2312"/>
        <charset val="134"/>
      </rPr>
      <t>座等。</t>
    </r>
    <r>
      <rPr>
        <sz val="9"/>
        <rFont val="Times New Roman"/>
        <charset val="134"/>
      </rPr>
      <t xml:space="preserve">
</t>
    </r>
    <r>
      <rPr>
        <sz val="9"/>
        <rFont val="方正仿宋_GB2312"/>
        <charset val="134"/>
      </rPr>
      <t>八方树村：人居环境整治设施建设：（一）道路改造，长</t>
    </r>
    <r>
      <rPr>
        <sz val="9"/>
        <rFont val="Times New Roman"/>
        <charset val="134"/>
      </rPr>
      <t>778</t>
    </r>
    <r>
      <rPr>
        <sz val="9"/>
        <rFont val="方正仿宋_GB2312"/>
        <charset val="134"/>
      </rPr>
      <t>米，宽</t>
    </r>
    <r>
      <rPr>
        <sz val="9"/>
        <rFont val="Times New Roman"/>
        <charset val="134"/>
      </rPr>
      <t>4</t>
    </r>
    <r>
      <rPr>
        <sz val="9"/>
        <rFont val="方正仿宋_GB2312"/>
        <charset val="134"/>
      </rPr>
      <t>米、原检查井井盖提高；（二）村内节点打造和拆除空位利用：含场地杂物清理</t>
    </r>
    <r>
      <rPr>
        <sz val="9"/>
        <rFont val="Times New Roman"/>
        <charset val="134"/>
      </rPr>
      <t>220</t>
    </r>
    <r>
      <rPr>
        <sz val="9"/>
        <rFont val="方正仿宋_GB2312"/>
        <charset val="134"/>
      </rPr>
      <t>平方米、透水砖地面铺设</t>
    </r>
    <r>
      <rPr>
        <sz val="9"/>
        <rFont val="Times New Roman"/>
        <charset val="134"/>
      </rPr>
      <t>124.07</t>
    </r>
    <r>
      <rPr>
        <sz val="9"/>
        <rFont val="方正仿宋_GB2312"/>
        <charset val="134"/>
      </rPr>
      <t>平方米、石桌、石凳</t>
    </r>
    <r>
      <rPr>
        <sz val="9"/>
        <rFont val="Times New Roman"/>
        <charset val="134"/>
      </rPr>
      <t>1</t>
    </r>
    <r>
      <rPr>
        <sz val="9"/>
        <rFont val="方正仿宋_GB2312"/>
        <charset val="134"/>
      </rPr>
      <t>套、红土回填</t>
    </r>
    <r>
      <rPr>
        <sz val="9"/>
        <rFont val="Times New Roman"/>
        <charset val="134"/>
      </rPr>
      <t>286</t>
    </r>
    <r>
      <rPr>
        <sz val="9"/>
        <rFont val="方正仿宋_GB2312"/>
        <charset val="134"/>
      </rPr>
      <t>立方米、栽植树木</t>
    </r>
    <r>
      <rPr>
        <sz val="9"/>
        <rFont val="Times New Roman"/>
        <charset val="134"/>
      </rPr>
      <t>38</t>
    </r>
    <r>
      <rPr>
        <sz val="9"/>
        <rFont val="方正仿宋_GB2312"/>
        <charset val="134"/>
      </rPr>
      <t>棵、公共照明设施</t>
    </r>
    <r>
      <rPr>
        <sz val="9"/>
        <rFont val="Times New Roman"/>
        <charset val="134"/>
      </rPr>
      <t>10</t>
    </r>
    <r>
      <rPr>
        <sz val="9"/>
        <rFont val="方正仿宋_GB2312"/>
        <charset val="134"/>
      </rPr>
      <t>套、砖砌围挡</t>
    </r>
    <r>
      <rPr>
        <sz val="9"/>
        <rFont val="Times New Roman"/>
        <charset val="134"/>
      </rPr>
      <t>55</t>
    </r>
    <r>
      <rPr>
        <sz val="9"/>
        <rFont val="方正仿宋_GB2312"/>
        <charset val="134"/>
      </rPr>
      <t>米、照明设施（无灯杆）</t>
    </r>
    <r>
      <rPr>
        <sz val="9"/>
        <rFont val="Times New Roman"/>
        <charset val="134"/>
      </rPr>
      <t>100</t>
    </r>
    <r>
      <rPr>
        <sz val="9"/>
        <rFont val="方正仿宋_GB2312"/>
        <charset val="134"/>
      </rPr>
      <t>套。</t>
    </r>
  </si>
  <si>
    <t>5500001999337609</t>
  </si>
  <si>
    <r>
      <rPr>
        <sz val="9"/>
        <color theme="1"/>
        <rFont val="Times New Roman"/>
        <charset val="134"/>
      </rPr>
      <t>2025</t>
    </r>
    <r>
      <rPr>
        <sz val="9"/>
        <color theme="1"/>
        <rFont val="方正仿宋_GBK"/>
        <charset val="134"/>
      </rPr>
      <t>年华宁县通红甸乡通红甸小组产业发展配套设施建设项目</t>
    </r>
  </si>
  <si>
    <r>
      <rPr>
        <sz val="9"/>
        <rFont val="方正仿宋_GB2312"/>
        <charset val="134"/>
      </rPr>
      <t>（一）产业发展道路建设：</t>
    </r>
    <r>
      <rPr>
        <sz val="9"/>
        <rFont val="Times New Roman"/>
        <charset val="134"/>
      </rPr>
      <t>522</t>
    </r>
    <r>
      <rPr>
        <sz val="9"/>
        <rFont val="方正仿宋_GB2312"/>
        <charset val="134"/>
      </rPr>
      <t>米，路宽</t>
    </r>
    <r>
      <rPr>
        <sz val="9"/>
        <rFont val="Times New Roman"/>
        <charset val="134"/>
      </rPr>
      <t>5.35</t>
    </r>
    <r>
      <rPr>
        <sz val="9"/>
        <rFont val="方正仿宋_GB2312"/>
        <charset val="134"/>
      </rPr>
      <t>米（包含水泥混凝土道路面</t>
    </r>
    <r>
      <rPr>
        <sz val="9"/>
        <rFont val="Times New Roman"/>
        <charset val="134"/>
      </rPr>
      <t>2792</t>
    </r>
    <r>
      <rPr>
        <sz val="9"/>
        <rFont val="方正仿宋_GB2312"/>
        <charset val="134"/>
      </rPr>
      <t>平方米、厚</t>
    </r>
    <r>
      <rPr>
        <sz val="9"/>
        <rFont val="Times New Roman"/>
        <charset val="134"/>
      </rPr>
      <t>200</t>
    </r>
    <r>
      <rPr>
        <sz val="9"/>
        <rFont val="方正仿宋_GB2312"/>
        <charset val="134"/>
      </rPr>
      <t>毫米，</t>
    </r>
    <r>
      <rPr>
        <sz val="9"/>
        <rFont val="Times New Roman"/>
        <charset val="134"/>
      </rPr>
      <t>C25</t>
    </r>
    <r>
      <rPr>
        <sz val="9"/>
        <rFont val="方正仿宋_GB2312"/>
        <charset val="134"/>
      </rPr>
      <t>混凝土路肩</t>
    </r>
    <r>
      <rPr>
        <sz val="9"/>
        <rFont val="Times New Roman"/>
        <charset val="134"/>
      </rPr>
      <t>270.14</t>
    </r>
    <r>
      <rPr>
        <sz val="9"/>
        <rFont val="方正仿宋_GB2312"/>
        <charset val="134"/>
      </rPr>
      <t>立方米，防护栏杆</t>
    </r>
    <r>
      <rPr>
        <sz val="9"/>
        <rFont val="Times New Roman"/>
        <charset val="134"/>
      </rPr>
      <t>335</t>
    </r>
    <r>
      <rPr>
        <sz val="9"/>
        <rFont val="方正仿宋_GB2312"/>
        <charset val="134"/>
      </rPr>
      <t>米，基础照明设施</t>
    </r>
    <r>
      <rPr>
        <sz val="9"/>
        <rFont val="Times New Roman"/>
        <charset val="134"/>
      </rPr>
      <t>12</t>
    </r>
    <r>
      <rPr>
        <sz val="9"/>
        <rFont val="方正仿宋_GB2312"/>
        <charset val="134"/>
      </rPr>
      <t>套。）（二）产业配套设施建设：</t>
    </r>
    <r>
      <rPr>
        <sz val="9"/>
        <rFont val="Times New Roman"/>
        <charset val="134"/>
      </rPr>
      <t>300</t>
    </r>
    <r>
      <rPr>
        <sz val="9"/>
        <rFont val="方正仿宋_GB2312"/>
        <charset val="134"/>
      </rPr>
      <t>米，宽</t>
    </r>
    <r>
      <rPr>
        <sz val="9"/>
        <rFont val="Times New Roman"/>
        <charset val="134"/>
      </rPr>
      <t>6.00</t>
    </r>
    <r>
      <rPr>
        <sz val="9"/>
        <rFont val="方正仿宋_GB2312"/>
        <charset val="134"/>
      </rPr>
      <t>米（包含原破碎混凝土拆除</t>
    </r>
    <r>
      <rPr>
        <sz val="9"/>
        <rFont val="Times New Roman"/>
        <charset val="134"/>
      </rPr>
      <t>360</t>
    </r>
    <r>
      <rPr>
        <sz val="9"/>
        <rFont val="方正仿宋_GB2312"/>
        <charset val="134"/>
      </rPr>
      <t>立方米，水泥混凝土道路面层</t>
    </r>
    <r>
      <rPr>
        <sz val="9"/>
        <rFont val="Times New Roman"/>
        <charset val="134"/>
      </rPr>
      <t>1800</t>
    </r>
    <r>
      <rPr>
        <sz val="9"/>
        <rFont val="方正仿宋_GB2312"/>
        <charset val="134"/>
      </rPr>
      <t>平方米、厚</t>
    </r>
    <r>
      <rPr>
        <sz val="9"/>
        <rFont val="Times New Roman"/>
        <charset val="134"/>
      </rPr>
      <t>250</t>
    </r>
    <r>
      <rPr>
        <sz val="9"/>
        <rFont val="方正仿宋_GB2312"/>
        <charset val="134"/>
      </rPr>
      <t>毫米，排水沟</t>
    </r>
    <r>
      <rPr>
        <sz val="9"/>
        <rFont val="Times New Roman"/>
        <charset val="134"/>
      </rPr>
      <t>100</t>
    </r>
    <r>
      <rPr>
        <sz val="9"/>
        <rFont val="方正仿宋_GB2312"/>
        <charset val="134"/>
      </rPr>
      <t>米。）</t>
    </r>
  </si>
  <si>
    <t>5500001981298437</t>
  </si>
  <si>
    <r>
      <rPr>
        <sz val="9"/>
        <rFont val="Times New Roman"/>
        <charset val="134"/>
      </rPr>
      <t>2025</t>
    </r>
    <r>
      <rPr>
        <sz val="9"/>
        <rFont val="方正仿宋_GBK"/>
        <charset val="134"/>
      </rPr>
      <t>年华宁县新开发农村公益性岗位项目</t>
    </r>
  </si>
  <si>
    <r>
      <rPr>
        <sz val="9"/>
        <rFont val="方正仿宋_GBK"/>
        <charset val="134"/>
      </rPr>
      <t>就业项目</t>
    </r>
    <r>
      <rPr>
        <sz val="9"/>
        <rFont val="Times New Roman"/>
        <charset val="134"/>
      </rPr>
      <t>—</t>
    </r>
    <r>
      <rPr>
        <sz val="9"/>
        <rFont val="方正仿宋_GBK"/>
        <charset val="134"/>
      </rPr>
      <t>公益性岗位</t>
    </r>
  </si>
  <si>
    <r>
      <rPr>
        <sz val="9"/>
        <rFont val="方正仿宋_GB2312"/>
        <charset val="134"/>
      </rPr>
      <t>安排农村公益性岗位</t>
    </r>
    <r>
      <rPr>
        <sz val="9"/>
        <rFont val="Times New Roman"/>
        <charset val="134"/>
      </rPr>
      <t>119</t>
    </r>
    <r>
      <rPr>
        <sz val="9"/>
        <rFont val="方正仿宋_GB2312"/>
        <charset val="134"/>
      </rPr>
      <t>个，合计资金</t>
    </r>
    <r>
      <rPr>
        <sz val="9"/>
        <rFont val="Times New Roman"/>
        <charset val="134"/>
      </rPr>
      <t>90.72</t>
    </r>
    <r>
      <rPr>
        <sz val="9"/>
        <rFont val="方正仿宋_GB2312"/>
        <charset val="134"/>
      </rPr>
      <t>万元，其中：护林员</t>
    </r>
    <r>
      <rPr>
        <sz val="9"/>
        <rFont val="Times New Roman"/>
        <charset val="134"/>
      </rPr>
      <t>29</t>
    </r>
    <r>
      <rPr>
        <sz val="9"/>
        <rFont val="方正仿宋_GB2312"/>
        <charset val="134"/>
      </rPr>
      <t>人，用工时间</t>
    </r>
    <r>
      <rPr>
        <sz val="9"/>
        <rFont val="Times New Roman"/>
        <charset val="134"/>
      </rPr>
      <t>2025</t>
    </r>
    <r>
      <rPr>
        <sz val="9"/>
        <rFont val="方正仿宋_GB2312"/>
        <charset val="134"/>
      </rPr>
      <t>年</t>
    </r>
    <r>
      <rPr>
        <sz val="9"/>
        <rFont val="Times New Roman"/>
        <charset val="134"/>
      </rPr>
      <t>1</t>
    </r>
    <r>
      <rPr>
        <sz val="9"/>
        <rFont val="方正仿宋_GB2312"/>
        <charset val="134"/>
      </rPr>
      <t>月</t>
    </r>
    <r>
      <rPr>
        <sz val="9"/>
        <rFont val="Times New Roman"/>
        <charset val="134"/>
      </rPr>
      <t>—6</t>
    </r>
    <r>
      <rPr>
        <sz val="9"/>
        <rFont val="方正仿宋_GB2312"/>
        <charset val="134"/>
      </rPr>
      <t>月，资金</t>
    </r>
    <r>
      <rPr>
        <sz val="9"/>
        <rFont val="Times New Roman"/>
        <charset val="134"/>
      </rPr>
      <t>13.92</t>
    </r>
    <r>
      <rPr>
        <sz val="9"/>
        <rFont val="方正仿宋_GB2312"/>
        <charset val="134"/>
      </rPr>
      <t>万元；护水员</t>
    </r>
    <r>
      <rPr>
        <sz val="9"/>
        <rFont val="Times New Roman"/>
        <charset val="134"/>
      </rPr>
      <t>21</t>
    </r>
    <r>
      <rPr>
        <sz val="9"/>
        <rFont val="方正仿宋_GB2312"/>
        <charset val="134"/>
      </rPr>
      <t>人，用工时间全年，资金</t>
    </r>
    <r>
      <rPr>
        <sz val="9"/>
        <rFont val="Times New Roman"/>
        <charset val="134"/>
      </rPr>
      <t>20.16</t>
    </r>
    <r>
      <rPr>
        <sz val="9"/>
        <rFont val="方正仿宋_GB2312"/>
        <charset val="134"/>
      </rPr>
      <t>万元；护路员</t>
    </r>
    <r>
      <rPr>
        <sz val="9"/>
        <rFont val="Times New Roman"/>
        <charset val="134"/>
      </rPr>
      <t>20</t>
    </r>
    <r>
      <rPr>
        <sz val="9"/>
        <rFont val="方正仿宋_GB2312"/>
        <charset val="134"/>
      </rPr>
      <t>人，用工时间</t>
    </r>
    <r>
      <rPr>
        <sz val="9"/>
        <rFont val="Times New Roman"/>
        <charset val="134"/>
      </rPr>
      <t>2025</t>
    </r>
    <r>
      <rPr>
        <sz val="9"/>
        <rFont val="方正仿宋_GB2312"/>
        <charset val="134"/>
      </rPr>
      <t>年</t>
    </r>
    <r>
      <rPr>
        <sz val="9"/>
        <rFont val="Times New Roman"/>
        <charset val="134"/>
      </rPr>
      <t>7—12</t>
    </r>
    <r>
      <rPr>
        <sz val="9"/>
        <rFont val="方正仿宋_GB2312"/>
        <charset val="134"/>
      </rPr>
      <t>月，资金</t>
    </r>
    <r>
      <rPr>
        <sz val="9"/>
        <rFont val="Times New Roman"/>
        <charset val="134"/>
      </rPr>
      <t>9.6</t>
    </r>
    <r>
      <rPr>
        <sz val="9"/>
        <rFont val="方正仿宋_GB2312"/>
        <charset val="134"/>
      </rPr>
      <t>万元；保洁员</t>
    </r>
    <r>
      <rPr>
        <sz val="9"/>
        <rFont val="Times New Roman"/>
        <charset val="134"/>
      </rPr>
      <t>49</t>
    </r>
    <r>
      <rPr>
        <sz val="9"/>
        <rFont val="方正仿宋_GB2312"/>
        <charset val="134"/>
      </rPr>
      <t>人，用工时间全年，资金</t>
    </r>
    <r>
      <rPr>
        <sz val="9"/>
        <rFont val="Times New Roman"/>
        <charset val="134"/>
      </rPr>
      <t>47.04</t>
    </r>
    <r>
      <rPr>
        <sz val="9"/>
        <rFont val="方正仿宋_GB2312"/>
        <charset val="134"/>
      </rPr>
      <t>万元；</t>
    </r>
  </si>
  <si>
    <t>5500001984063860</t>
  </si>
  <si>
    <t>20250127</t>
  </si>
  <si>
    <t>20251231</t>
  </si>
  <si>
    <r>
      <rPr>
        <sz val="9"/>
        <rFont val="Times New Roman"/>
        <charset val="134"/>
      </rPr>
      <t>2025</t>
    </r>
    <r>
      <rPr>
        <sz val="9"/>
        <rFont val="方正仿宋_GBK"/>
        <charset val="134"/>
      </rPr>
      <t>年华宁县省内跨州市务工交通补助项目</t>
    </r>
  </si>
  <si>
    <r>
      <rPr>
        <sz val="9"/>
        <rFont val="方正仿宋_GBK"/>
        <charset val="134"/>
      </rPr>
      <t>就业项目</t>
    </r>
    <r>
      <rPr>
        <sz val="9"/>
        <rFont val="Times New Roman"/>
        <charset val="134"/>
      </rPr>
      <t>-</t>
    </r>
    <r>
      <rPr>
        <sz val="9"/>
        <rFont val="方正仿宋_GBK"/>
        <charset val="134"/>
      </rPr>
      <t>交通费补助</t>
    </r>
  </si>
  <si>
    <r>
      <rPr>
        <sz val="9"/>
        <rFont val="方正仿宋_GBK"/>
        <charset val="134"/>
      </rPr>
      <t>脱贫劳动力省内跨州市务工满</t>
    </r>
    <r>
      <rPr>
        <sz val="9"/>
        <rFont val="Times New Roman"/>
        <charset val="134"/>
      </rPr>
      <t>3</t>
    </r>
    <r>
      <rPr>
        <sz val="9"/>
        <rFont val="方正仿宋_GBK"/>
        <charset val="134"/>
      </rPr>
      <t>个月的，每人每年奖补</t>
    </r>
    <r>
      <rPr>
        <sz val="9"/>
        <rFont val="Times New Roman"/>
        <charset val="134"/>
      </rPr>
      <t>500</t>
    </r>
    <r>
      <rPr>
        <sz val="9"/>
        <rFont val="方正仿宋_GBK"/>
        <charset val="134"/>
      </rPr>
      <t>元，补助</t>
    </r>
    <r>
      <rPr>
        <sz val="9"/>
        <rFont val="Times New Roman"/>
        <charset val="134"/>
      </rPr>
      <t>200</t>
    </r>
    <r>
      <rPr>
        <sz val="9"/>
        <rFont val="方正仿宋_GBK"/>
        <charset val="134"/>
      </rPr>
      <t>人，促进就业创业和增收</t>
    </r>
  </si>
  <si>
    <t>5500001942928922</t>
  </si>
  <si>
    <r>
      <rPr>
        <sz val="9"/>
        <rFont val="Times New Roman"/>
        <charset val="134"/>
      </rPr>
      <t>2025</t>
    </r>
    <r>
      <rPr>
        <sz val="9"/>
        <rFont val="方正仿宋_GBK"/>
        <charset val="134"/>
      </rPr>
      <t>年华宁县脱贫劳动力</t>
    </r>
    <r>
      <rPr>
        <sz val="9"/>
        <rFont val="Times New Roman"/>
        <charset val="134"/>
      </rPr>
      <t>“</t>
    </r>
    <r>
      <rPr>
        <sz val="9"/>
        <rFont val="方正仿宋_GBK"/>
        <charset val="134"/>
      </rPr>
      <t>人人持证、技能致富</t>
    </r>
    <r>
      <rPr>
        <sz val="9"/>
        <rFont val="Times New Roman"/>
        <charset val="134"/>
      </rPr>
      <t>”</t>
    </r>
    <r>
      <rPr>
        <sz val="9"/>
        <rFont val="方正仿宋_GBK"/>
        <charset val="134"/>
      </rPr>
      <t>项目</t>
    </r>
  </si>
  <si>
    <r>
      <rPr>
        <sz val="9"/>
        <rFont val="方正仿宋_GBK"/>
        <charset val="134"/>
      </rPr>
      <t>就业项目</t>
    </r>
    <r>
      <rPr>
        <sz val="9"/>
        <rFont val="Times New Roman"/>
        <charset val="134"/>
      </rPr>
      <t>-</t>
    </r>
    <r>
      <rPr>
        <sz val="9"/>
        <rFont val="方正仿宋_GBK"/>
        <charset val="134"/>
      </rPr>
      <t>技能培训</t>
    </r>
  </si>
  <si>
    <r>
      <rPr>
        <sz val="9"/>
        <rFont val="方正仿宋_GBK"/>
        <charset val="134"/>
      </rPr>
      <t>培训脱贫人口培训</t>
    </r>
    <r>
      <rPr>
        <sz val="9"/>
        <rFont val="Times New Roman"/>
        <charset val="134"/>
      </rPr>
      <t>200</t>
    </r>
    <r>
      <rPr>
        <sz val="9"/>
        <rFont val="方正仿宋_GBK"/>
        <charset val="134"/>
      </rPr>
      <t>人次，培训补贴</t>
    </r>
    <r>
      <rPr>
        <sz val="9"/>
        <rFont val="Times New Roman"/>
        <charset val="134"/>
      </rPr>
      <t>34</t>
    </r>
    <r>
      <rPr>
        <sz val="9"/>
        <rFont val="方正仿宋_GBK"/>
        <charset val="134"/>
      </rPr>
      <t>万元，生活补助</t>
    </r>
    <r>
      <rPr>
        <sz val="9"/>
        <rFont val="Times New Roman"/>
        <charset val="134"/>
      </rPr>
      <t>10</t>
    </r>
    <r>
      <rPr>
        <sz val="9"/>
        <rFont val="方正仿宋_GBK"/>
        <charset val="134"/>
      </rPr>
      <t>万元。</t>
    </r>
  </si>
  <si>
    <t>5500001984056847</t>
  </si>
  <si>
    <r>
      <rPr>
        <sz val="9"/>
        <rFont val="方正仿宋_GBK"/>
        <charset val="134"/>
      </rPr>
      <t>否</t>
    </r>
  </si>
  <si>
    <r>
      <rPr>
        <sz val="9"/>
        <rFont val="Times New Roman"/>
        <charset val="134"/>
      </rPr>
      <t xml:space="preserve">2025 </t>
    </r>
    <r>
      <rPr>
        <sz val="9"/>
        <rFont val="方正仿宋_GBK"/>
        <charset val="134"/>
      </rPr>
      <t>年华宁县青龙镇水毁受灾应急修复项目</t>
    </r>
    <r>
      <rPr>
        <sz val="9"/>
        <rFont val="Times New Roman"/>
        <charset val="134"/>
      </rPr>
      <t>(</t>
    </r>
    <r>
      <rPr>
        <sz val="9"/>
        <rFont val="方正仿宋_GBK"/>
        <charset val="134"/>
      </rPr>
      <t>革勒村委会水井湾小组新建混凝土路面</t>
    </r>
  </si>
  <si>
    <r>
      <rPr>
        <sz val="9"/>
        <color theme="1"/>
        <rFont val="方正仿宋_GBK"/>
        <charset val="134"/>
      </rPr>
      <t>乡村建设行动</t>
    </r>
    <r>
      <rPr>
        <sz val="9"/>
        <color theme="1"/>
        <rFont val="Times New Roman"/>
        <charset val="134"/>
      </rPr>
      <t>-</t>
    </r>
    <r>
      <rPr>
        <sz val="9"/>
        <color theme="1"/>
        <rFont val="方正仿宋_GBK"/>
        <charset val="134"/>
      </rPr>
      <t>农村道路建设</t>
    </r>
  </si>
  <si>
    <r>
      <rPr>
        <sz val="9"/>
        <color theme="1"/>
        <rFont val="Times New Roman"/>
        <charset val="134"/>
      </rPr>
      <t xml:space="preserve"> </t>
    </r>
    <r>
      <rPr>
        <sz val="9"/>
        <color theme="1"/>
        <rFont val="方正仿宋_GBK"/>
        <charset val="134"/>
      </rPr>
      <t>革勒村委会水井湾小组新建混凝土路面</t>
    </r>
    <r>
      <rPr>
        <sz val="9"/>
        <color theme="1"/>
        <rFont val="Times New Roman"/>
        <charset val="134"/>
      </rPr>
      <t>277.00</t>
    </r>
    <r>
      <rPr>
        <sz val="9"/>
        <color theme="1"/>
        <rFont val="方正仿宋_GBK"/>
        <charset val="134"/>
      </rPr>
      <t>平方米。</t>
    </r>
  </si>
  <si>
    <t>5500002046841089</t>
  </si>
  <si>
    <r>
      <rPr>
        <sz val="9"/>
        <rFont val="Times New Roman"/>
        <charset val="134"/>
      </rPr>
      <t xml:space="preserve">2025 </t>
    </r>
    <r>
      <rPr>
        <sz val="9"/>
        <rFont val="方正仿宋_GBK"/>
        <charset val="134"/>
      </rPr>
      <t>年华宁县青龙镇水毁受灾应急修复项目</t>
    </r>
    <r>
      <rPr>
        <sz val="9"/>
        <rFont val="Times New Roman"/>
        <charset val="134"/>
      </rPr>
      <t>(</t>
    </r>
    <r>
      <rPr>
        <sz val="9"/>
        <rFont val="方正仿宋_GBK"/>
        <charset val="134"/>
      </rPr>
      <t>大母公童村委会上营小组新建支护工程</t>
    </r>
    <r>
      <rPr>
        <sz val="9"/>
        <rFont val="Times New Roman"/>
        <charset val="134"/>
      </rPr>
      <t>)</t>
    </r>
  </si>
  <si>
    <r>
      <rPr>
        <sz val="9"/>
        <color theme="1"/>
        <rFont val="方正仿宋_GBK"/>
        <charset val="134"/>
      </rPr>
      <t>大母公竜村委会上营小组新建新建支护工程</t>
    </r>
    <r>
      <rPr>
        <sz val="9"/>
        <color theme="1"/>
        <rFont val="Times New Roman"/>
        <charset val="134"/>
      </rPr>
      <t>80.08</t>
    </r>
    <r>
      <rPr>
        <sz val="9"/>
        <color theme="1"/>
        <rFont val="方正仿宋_GBK"/>
        <charset val="134"/>
      </rPr>
      <t>立方米、混凝土路面：</t>
    </r>
    <r>
      <rPr>
        <sz val="9"/>
        <color theme="1"/>
        <rFont val="Times New Roman"/>
        <charset val="134"/>
      </rPr>
      <t>9.28</t>
    </r>
    <r>
      <rPr>
        <sz val="9"/>
        <color theme="1"/>
        <rFont val="方正仿宋_GBK"/>
        <charset val="134"/>
      </rPr>
      <t>平方米。</t>
    </r>
  </si>
  <si>
    <r>
      <rPr>
        <sz val="9"/>
        <rFont val="Times New Roman"/>
        <charset val="134"/>
      </rPr>
      <t xml:space="preserve">2025 </t>
    </r>
    <r>
      <rPr>
        <sz val="9"/>
        <rFont val="方正仿宋_GBK"/>
        <charset val="134"/>
      </rPr>
      <t>年华宁县青龙镇水毁受灾应急修复项目</t>
    </r>
    <r>
      <rPr>
        <sz val="9"/>
        <rFont val="Times New Roman"/>
        <charset val="134"/>
      </rPr>
      <t>(</t>
    </r>
    <r>
      <rPr>
        <sz val="9"/>
        <rFont val="方正仿宋_GBK"/>
        <charset val="134"/>
      </rPr>
      <t>山岐村委会矣白甸小组新建支护工程</t>
    </r>
    <r>
      <rPr>
        <sz val="9"/>
        <rFont val="Times New Roman"/>
        <charset val="134"/>
      </rPr>
      <t>)</t>
    </r>
  </si>
  <si>
    <r>
      <rPr>
        <sz val="9"/>
        <color theme="1"/>
        <rFont val="方正仿宋_GBK"/>
        <charset val="134"/>
      </rPr>
      <t>山岐村委会矣白甸小组新建新建支护工程</t>
    </r>
    <r>
      <rPr>
        <sz val="9"/>
        <color theme="1"/>
        <rFont val="Times New Roman"/>
        <charset val="134"/>
      </rPr>
      <t>68.17</t>
    </r>
    <r>
      <rPr>
        <sz val="9"/>
        <color theme="1"/>
        <rFont val="方正仿宋_GBK"/>
        <charset val="134"/>
      </rPr>
      <t>立方米</t>
    </r>
  </si>
  <si>
    <r>
      <rPr>
        <sz val="9"/>
        <rFont val="Times New Roman"/>
        <charset val="134"/>
      </rPr>
      <t xml:space="preserve">2025 </t>
    </r>
    <r>
      <rPr>
        <sz val="9"/>
        <rFont val="方正仿宋_GBK"/>
        <charset val="134"/>
      </rPr>
      <t>年华宁县青龙镇水毁受灾应急修复项目</t>
    </r>
    <r>
      <rPr>
        <sz val="9"/>
        <rFont val="Times New Roman"/>
        <charset val="134"/>
      </rPr>
      <t>(</t>
    </r>
    <r>
      <rPr>
        <sz val="9"/>
        <rFont val="方正仿宋_GBK"/>
        <charset val="134"/>
      </rPr>
      <t>中村村委会清理河道、新建支护工程、新建抽水房</t>
    </r>
    <r>
      <rPr>
        <sz val="9"/>
        <rFont val="Times New Roman"/>
        <charset val="134"/>
      </rPr>
      <t>)</t>
    </r>
  </si>
  <si>
    <r>
      <rPr>
        <sz val="9"/>
        <color theme="1"/>
        <rFont val="方正仿宋_GBK"/>
        <charset val="134"/>
      </rPr>
      <t>中村村委会清理</t>
    </r>
    <r>
      <rPr>
        <sz val="9"/>
        <color theme="1"/>
        <rFont val="Times New Roman"/>
        <charset val="134"/>
      </rPr>
      <t>210</t>
    </r>
    <r>
      <rPr>
        <sz val="9"/>
        <color theme="1"/>
        <rFont val="方正仿宋_GBK"/>
        <charset val="134"/>
      </rPr>
      <t>立方米土石方、新建支护工程</t>
    </r>
    <r>
      <rPr>
        <sz val="9"/>
        <color theme="1"/>
        <rFont val="Times New Roman"/>
        <charset val="134"/>
      </rPr>
      <t>59.76</t>
    </r>
    <r>
      <rPr>
        <sz val="9"/>
        <color theme="1"/>
        <rFont val="方正仿宋_GBK"/>
        <charset val="134"/>
      </rPr>
      <t>立方米、新建抽水房</t>
    </r>
    <r>
      <rPr>
        <sz val="9"/>
        <color theme="1"/>
        <rFont val="Times New Roman"/>
        <charset val="134"/>
      </rPr>
      <t>10.24</t>
    </r>
    <r>
      <rPr>
        <sz val="9"/>
        <color theme="1"/>
        <rFont val="方正仿宋_GBK"/>
        <charset val="134"/>
      </rPr>
      <t>平方米。</t>
    </r>
  </si>
  <si>
    <r>
      <rPr>
        <sz val="9"/>
        <color theme="1"/>
        <rFont val="Times New Roman"/>
        <charset val="134"/>
      </rPr>
      <t xml:space="preserve">2025 </t>
    </r>
    <r>
      <rPr>
        <sz val="9"/>
        <color theme="1"/>
        <rFont val="方正仿宋_GBK"/>
        <charset val="134"/>
      </rPr>
      <t>年华宁县青龙镇水毁受灾应急修复项目</t>
    </r>
    <r>
      <rPr>
        <sz val="9"/>
        <color theme="1"/>
        <rFont val="Times New Roman"/>
        <charset val="134"/>
      </rPr>
      <t>(</t>
    </r>
    <r>
      <rPr>
        <sz val="9"/>
        <color theme="1"/>
        <rFont val="方正仿宋_GBK"/>
        <charset val="134"/>
      </rPr>
      <t>山岐村委会龙潭小组新建支护工程</t>
    </r>
    <r>
      <rPr>
        <sz val="9"/>
        <color theme="1"/>
        <rFont val="Times New Roman"/>
        <charset val="134"/>
      </rPr>
      <t>)</t>
    </r>
  </si>
  <si>
    <r>
      <rPr>
        <sz val="9"/>
        <color theme="1"/>
        <rFont val="方正仿宋_GBK"/>
        <charset val="134"/>
      </rPr>
      <t>山岐村委会龙潭小组新建支护工程</t>
    </r>
    <r>
      <rPr>
        <sz val="9"/>
        <color theme="1"/>
        <rFont val="Times New Roman"/>
        <charset val="134"/>
      </rPr>
      <t>31.20</t>
    </r>
    <r>
      <rPr>
        <sz val="9"/>
        <color theme="1"/>
        <rFont val="方正仿宋_GBK"/>
        <charset val="134"/>
      </rPr>
      <t>立方米</t>
    </r>
  </si>
  <si>
    <r>
      <rPr>
        <sz val="9"/>
        <color theme="1"/>
        <rFont val="Times New Roman"/>
        <charset val="134"/>
      </rPr>
      <t xml:space="preserve"> 2025 </t>
    </r>
    <r>
      <rPr>
        <sz val="9"/>
        <color theme="1"/>
        <rFont val="方正仿宋_GBK"/>
        <charset val="134"/>
      </rPr>
      <t>年华宁县青龙镇水毁受灾应急修复项目</t>
    </r>
    <r>
      <rPr>
        <sz val="9"/>
        <color theme="1"/>
        <rFont val="Times New Roman"/>
        <charset val="134"/>
      </rPr>
      <t>(</t>
    </r>
    <r>
      <rPr>
        <sz val="9"/>
        <color theme="1"/>
        <rFont val="方正仿宋_GBK"/>
        <charset val="134"/>
      </rPr>
      <t>青龙社区对门地小组生产生活渡河防护设施建设</t>
    </r>
    <r>
      <rPr>
        <sz val="9"/>
        <color theme="1"/>
        <rFont val="Times New Roman"/>
        <charset val="134"/>
      </rPr>
      <t>)</t>
    </r>
  </si>
  <si>
    <r>
      <rPr>
        <sz val="9"/>
        <color theme="1"/>
        <rFont val="方正仿宋_GBK"/>
        <charset val="134"/>
      </rPr>
      <t>青龙社区对门地小组生产生活渡河防护设施建设</t>
    </r>
    <r>
      <rPr>
        <sz val="9"/>
        <color theme="1"/>
        <rFont val="Times New Roman"/>
        <charset val="134"/>
      </rPr>
      <t>90</t>
    </r>
    <r>
      <rPr>
        <sz val="9"/>
        <color theme="1"/>
        <rFont val="方正仿宋_GBK"/>
        <charset val="134"/>
      </rPr>
      <t>米。</t>
    </r>
  </si>
  <si>
    <t>项目类型汇总表</t>
  </si>
  <si>
    <t>项目类型</t>
  </si>
  <si>
    <t>产业发展—产业园（区）</t>
  </si>
  <si>
    <t>产业发展—光伏电站建设</t>
  </si>
  <si>
    <t>产业发展—加工业</t>
  </si>
  <si>
    <t>产业发展—科技服务</t>
  </si>
  <si>
    <t>产业发展—林草基地建设</t>
  </si>
  <si>
    <t>产业发展—农产品仓储保鲜冷链基础设施建设</t>
  </si>
  <si>
    <t>产业发展—农业社会化服务</t>
  </si>
  <si>
    <t>产业发展—品牌打造和展销平台</t>
  </si>
  <si>
    <t>产业发展—其他</t>
  </si>
  <si>
    <t>产业发展—人才培养</t>
  </si>
  <si>
    <t>产业发展—市场建设和农村物流</t>
  </si>
  <si>
    <t>产业发展—水产养殖业发展</t>
  </si>
  <si>
    <t>产业发展—特色产业保险保费补助</t>
  </si>
  <si>
    <t>产业发展—庭院生产生活服务</t>
  </si>
  <si>
    <t>产业发展—庭院特色休闲旅游</t>
  </si>
  <si>
    <t>产业发展—庭院特色养殖</t>
  </si>
  <si>
    <t>产业发展—庭院特色种植</t>
  </si>
  <si>
    <t>产业发展—小额贷款贴息</t>
  </si>
  <si>
    <t>产业发展—小额信贷风险补偿金</t>
  </si>
  <si>
    <t>产业发展—小型农田水利设施建设</t>
  </si>
  <si>
    <t>产业发展—新型经营主体贷款贴息</t>
  </si>
  <si>
    <t>产业发展—新型农村集体经济发展项目</t>
  </si>
  <si>
    <t>产业发展—休闲农业与乡村旅游</t>
  </si>
  <si>
    <t>产业发展—养殖业基地</t>
  </si>
  <si>
    <t>产业发展—智慧农业</t>
  </si>
  <si>
    <t>产业发展—种植业基地</t>
  </si>
  <si>
    <t>巩固三保障成果—参加城乡居民基本医疗保险</t>
  </si>
  <si>
    <t>巩固三保障成果—参与“学前学会普通话”行动</t>
  </si>
  <si>
    <t>巩固三保障成果—防贫保险（基金）</t>
  </si>
  <si>
    <t>巩固三保障成果—接受大病、慢性病(地方病)救治</t>
  </si>
  <si>
    <t>巩固三保障成果—接受临时救助</t>
  </si>
  <si>
    <t>巩固三保障成果—接受医疗救助</t>
  </si>
  <si>
    <t>巩固三保障成果—农村危房改造等农房改造</t>
  </si>
  <si>
    <t>巩固三保障成果—其他教育类项目</t>
  </si>
  <si>
    <t>巩固三保障成果—享受“雨露计划”职业教育补助</t>
  </si>
  <si>
    <t>巩固三保障成果—享受农村居民最低生活保障</t>
  </si>
  <si>
    <t>就业项目—帮扶车间（特色手工基地）建设</t>
  </si>
  <si>
    <t>就业项目—创业奖补</t>
  </si>
  <si>
    <t>就业项目—创业培训</t>
  </si>
  <si>
    <t>就业项目—公益性岗位</t>
  </si>
  <si>
    <t>就业项目—技能培训</t>
  </si>
  <si>
    <t>就业项目—交通费补助</t>
  </si>
  <si>
    <t>就业项目—生产奖补、劳务补助等</t>
  </si>
  <si>
    <t>就业项目—乡村工匠传习所</t>
  </si>
  <si>
    <t>就业项目—乡村工匠培育培训</t>
  </si>
  <si>
    <t>就业项目—以工代训</t>
  </si>
  <si>
    <t>其他—困难群众饮用低氟茶</t>
  </si>
  <si>
    <t>其他—其他</t>
  </si>
  <si>
    <t>其他—少数民族特色村寨建设项目</t>
  </si>
  <si>
    <t>乡村建设行动—产业路、资源路、旅游路建设</t>
  </si>
  <si>
    <t>乡村建设行动—村容村貌提升</t>
  </si>
  <si>
    <t>乡村建设行动—村卫生室标准化建设</t>
  </si>
  <si>
    <t>乡村建设行动—村庄规划编制(含修编)</t>
  </si>
  <si>
    <t>乡村建设行动—公共照明设施</t>
  </si>
  <si>
    <t>乡村建设行动—开展县乡村公共服务一体化示范创建</t>
  </si>
  <si>
    <t>乡村建设行动—农村道路建设（通村路、通户路、小型桥梁等）</t>
  </si>
  <si>
    <t>乡村建设行动—农村电网建设（通生产、生活用电、提高综合电压和供电可靠性）</t>
  </si>
  <si>
    <t>乡村建设行动—农村供水保障设施建设</t>
  </si>
  <si>
    <t>乡村建设行动—农村垃圾治理</t>
  </si>
  <si>
    <t>乡村建设行动—农村清洁能源设施建设（燃气、户用光伏、风电、水电、农村生物质能源、北方地区清洁取暖等）</t>
  </si>
  <si>
    <t>乡村建设行动—农村卫生厕所改造（户用、公共厕所）</t>
  </si>
  <si>
    <t>乡村建设行动—农村污水治理</t>
  </si>
  <si>
    <t>乡村建设行动—农村养老设施建设（养老院、幸福院、日间照料中心等）</t>
  </si>
  <si>
    <t>乡村建设行动—农业农村基础设施中长期贷款贴息</t>
  </si>
  <si>
    <t>乡村建设行动—其他</t>
  </si>
  <si>
    <t>乡村建设行动—其他（便民综合服务设施、文化活动广场、体育设施、村级客运站、农村公益性殡葬设施建设等）</t>
  </si>
  <si>
    <t>乡村建设行动—数字乡村建设（信息通信基础设施建设、数字化、智能化建设等）</t>
  </si>
  <si>
    <t>乡村建设行动—学校建设或改造（含幼儿园）</t>
  </si>
  <si>
    <t>乡村治理和精神文明建设—开展乡村治理示范创建</t>
  </si>
  <si>
    <t>乡村治理和精神文明建设—农村文化体育项目</t>
  </si>
  <si>
    <t>乡村治理和精神文明建设—培养“四有”新时代农民</t>
  </si>
  <si>
    <t>乡村治理和精神文明建设—推进“积分制”“清单式”等管理方式</t>
  </si>
  <si>
    <t>乡村治理和精神文明建设—移风易俗</t>
  </si>
  <si>
    <t>项目管理费—项目管理费</t>
  </si>
  <si>
    <t>易地搬迁后扶—“一站式”社区综合服务设施建设</t>
  </si>
  <si>
    <t>易地搬迁后扶—公共服务岗位</t>
  </si>
  <si>
    <t>易地搬迁后扶—易地扶贫搬迁贷款债券贴息补助</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</si>
</sst>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 numFmtId="179" formatCode="0.0000_ "/>
  </numFmts>
  <fonts count="51">
    <font>
      <sz val="11"/>
      <color theme="1"/>
      <name val="宋体"/>
      <charset val="134"/>
      <scheme val="minor"/>
    </font>
    <font>
      <sz val="11"/>
      <color theme="1"/>
      <name val="方正仿宋_GB2312"/>
      <charset val="134"/>
    </font>
    <font>
      <b/>
      <sz val="11"/>
      <color theme="1"/>
      <name val="方正仿宋_GB2312"/>
      <charset val="134"/>
    </font>
    <font>
      <sz val="10"/>
      <name val="方正仿宋_GB2312"/>
      <charset val="134"/>
    </font>
    <font>
      <sz val="9"/>
      <color theme="1"/>
      <name val="Times New Roman"/>
      <charset val="134"/>
    </font>
    <font>
      <b/>
      <sz val="9"/>
      <color theme="1"/>
      <name val="Times New Roman"/>
      <charset val="134"/>
    </font>
    <font>
      <sz val="9"/>
      <name val="Times New Roman"/>
      <charset val="134"/>
    </font>
    <font>
      <sz val="26"/>
      <color theme="1"/>
      <name val="方正小标宋_GBK"/>
      <charset val="134"/>
    </font>
    <font>
      <b/>
      <sz val="9"/>
      <name val="方正楷体_GBK"/>
      <charset val="134"/>
    </font>
    <font>
      <sz val="9"/>
      <name val="方正仿宋_GBK"/>
      <charset val="134"/>
    </font>
    <font>
      <sz val="9"/>
      <name val="方正仿宋_GB2312"/>
      <charset val="134"/>
    </font>
    <font>
      <b/>
      <sz val="9"/>
      <name val="Times New Roman"/>
      <charset val="134"/>
    </font>
    <font>
      <sz val="9"/>
      <color rgb="FF000000"/>
      <name val="Times New Roman"/>
      <charset val="134"/>
    </font>
    <font>
      <sz val="9"/>
      <name val="Times New Roman"/>
      <charset val="0"/>
    </font>
    <font>
      <sz val="10"/>
      <name val="Times New Roman"/>
      <charset val="134"/>
    </font>
    <font>
      <sz val="9"/>
      <color theme="0"/>
      <name val="Times New Roman"/>
      <charset val="134"/>
    </font>
    <font>
      <sz val="9"/>
      <color rgb="FFFF0000"/>
      <name val="Times New Roman"/>
      <charset val="134"/>
    </font>
    <font>
      <sz val="11"/>
      <color theme="1"/>
      <name val="方正黑体_GBK"/>
      <charset val="134"/>
    </font>
    <font>
      <sz val="18"/>
      <color theme="1"/>
      <name val="方正小标宋_GBK"/>
      <charset val="134"/>
    </font>
    <font>
      <b/>
      <sz val="10"/>
      <name val="方正仿宋_GB2312"/>
      <charset val="134"/>
    </font>
    <font>
      <sz val="11"/>
      <color indexed="8"/>
      <name val="宋体"/>
      <charset val="134"/>
      <scheme val="minor"/>
    </font>
    <font>
      <sz val="12"/>
      <name val="Times New Roman"/>
      <charset val="134"/>
    </font>
    <font>
      <b/>
      <sz val="12"/>
      <color theme="1"/>
      <name val="方正黑体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9"/>
      <color theme="1"/>
      <name val="仿宋"/>
      <charset val="134"/>
    </font>
    <font>
      <sz val="9"/>
      <color theme="1"/>
      <name val="方正仿宋_GBK"/>
      <charset val="134"/>
    </font>
    <font>
      <sz val="9"/>
      <color rgb="FF000000"/>
      <name val="方正仿宋_GBK"/>
      <charset val="134"/>
    </font>
    <font>
      <sz val="9"/>
      <color theme="1"/>
      <name val="宋体"/>
      <charset val="134"/>
    </font>
    <font>
      <sz val="9"/>
      <name val="方正仿宋_GB2312"/>
      <charset val="0"/>
    </font>
    <font>
      <sz val="9"/>
      <name val="宋体"/>
      <charset val="134"/>
    </font>
    <font>
      <b/>
      <sz val="9"/>
      <name val="仿宋"/>
      <charset val="134"/>
    </font>
    <font>
      <sz val="9"/>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0"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0" fontId="42" fillId="0" borderId="0"/>
    <xf numFmtId="0" fontId="0" fillId="0" borderId="0">
      <alignment vertical="center"/>
    </xf>
  </cellStyleXfs>
  <cellXfs count="130">
    <xf numFmtId="0" fontId="0" fillId="0" borderId="0" xfId="0">
      <alignment vertical="center"/>
    </xf>
    <xf numFmtId="0" fontId="1" fillId="0" borderId="0" xfId="0" applyFont="1">
      <alignment vertical="center"/>
    </xf>
    <xf numFmtId="0" fontId="2"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Fill="1" applyBorder="1" applyAlignment="1">
      <alignment horizontal="lef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wrapText="1"/>
    </xf>
    <xf numFmtId="0" fontId="7"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13" fillId="0" borderId="1" xfId="0" applyNumberFormat="1" applyFont="1" applyFill="1" applyBorder="1" applyAlignment="1" applyProtection="1">
      <alignment horizontal="center" vertical="center" wrapText="1"/>
    </xf>
    <xf numFmtId="177" fontId="13" fillId="0" borderId="1" xfId="0" applyNumberFormat="1"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176" fontId="6" fillId="0" borderId="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wrapText="1"/>
    </xf>
    <xf numFmtId="178" fontId="13" fillId="0" borderId="1"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176" fontId="10" fillId="0" borderId="1" xfId="0" applyNumberFormat="1" applyFont="1" applyFill="1" applyBorder="1" applyAlignment="1">
      <alignment horizontal="center" vertical="center"/>
    </xf>
    <xf numFmtId="0" fontId="9" fillId="0" borderId="5" xfId="0" applyFont="1" applyFill="1" applyBorder="1" applyAlignment="1">
      <alignment horizontal="center" vertical="center"/>
    </xf>
    <xf numFmtId="0" fontId="9" fillId="0" borderId="1" xfId="0" applyFont="1" applyFill="1" applyBorder="1" applyAlignment="1">
      <alignment vertical="center" wrapText="1"/>
    </xf>
    <xf numFmtId="176" fontId="9" fillId="0" borderId="1" xfId="0" applyNumberFormat="1" applyFont="1" applyFill="1" applyBorder="1" applyAlignment="1">
      <alignment horizontal="center" vertical="center"/>
    </xf>
    <xf numFmtId="0" fontId="6"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6" fillId="0" borderId="6" xfId="0" applyFont="1" applyFill="1" applyBorder="1" applyAlignment="1">
      <alignment horizontal="center" vertical="center"/>
    </xf>
    <xf numFmtId="0" fontId="6" fillId="0" borderId="2" xfId="0" applyFont="1" applyFill="1" applyBorder="1" applyAlignment="1">
      <alignment horizontal="justify"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 xfId="50" applyFont="1" applyFill="1" applyBorder="1" applyAlignment="1">
      <alignment horizontal="center"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xf>
    <xf numFmtId="0" fontId="6" fillId="0" borderId="1" xfId="5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1" fillId="0" borderId="1" xfId="50" applyNumberFormat="1" applyFont="1" applyFill="1" applyBorder="1" applyAlignment="1">
      <alignment horizontal="center" vertical="center"/>
    </xf>
    <xf numFmtId="0" fontId="11"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5" fillId="0" borderId="1" xfId="50" applyFont="1" applyFill="1" applyBorder="1" applyAlignment="1">
      <alignment horizontal="center" vertical="center"/>
    </xf>
    <xf numFmtId="0" fontId="4" fillId="0" borderId="1" xfId="0" applyFont="1" applyFill="1" applyBorder="1" applyAlignment="1">
      <alignment horizontal="right" vertical="center" wrapText="1"/>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9" fontId="6" fillId="0" borderId="1" xfId="50" applyNumberFormat="1" applyFont="1" applyFill="1" applyBorder="1" applyAlignment="1">
      <alignment horizontal="center" vertical="center"/>
    </xf>
    <xf numFmtId="0" fontId="6" fillId="0" borderId="1" xfId="50" applyFont="1" applyFill="1" applyBorder="1" applyAlignment="1" applyProtection="1">
      <alignment horizontal="center" vertical="center"/>
    </xf>
    <xf numFmtId="9" fontId="6" fillId="0" borderId="1" xfId="50" applyNumberFormat="1" applyFont="1" applyFill="1" applyBorder="1" applyAlignment="1" applyProtection="1">
      <alignment horizontal="center" vertical="center"/>
    </xf>
    <xf numFmtId="176" fontId="6" fillId="0" borderId="1" xfId="50" applyNumberFormat="1" applyFont="1" applyFill="1" applyBorder="1" applyAlignment="1" applyProtection="1">
      <alignment horizontal="center" vertical="center"/>
    </xf>
    <xf numFmtId="176" fontId="6" fillId="0" borderId="1" xfId="50" applyNumberFormat="1" applyFont="1" applyFill="1" applyBorder="1" applyAlignment="1">
      <alignment horizontal="center" vertical="center"/>
    </xf>
    <xf numFmtId="9" fontId="6" fillId="0" borderId="1" xfId="0" applyNumberFormat="1" applyFont="1" applyFill="1" applyBorder="1" applyAlignment="1">
      <alignment horizontal="center"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176" fontId="16" fillId="0" borderId="0" xfId="0" applyNumberFormat="1" applyFont="1" applyFill="1" applyBorder="1" applyAlignment="1">
      <alignment horizontal="center" vertical="center" wrapText="1"/>
    </xf>
    <xf numFmtId="176" fontId="6" fillId="0" borderId="0" xfId="0" applyNumberFormat="1" applyFont="1" applyFill="1" applyBorder="1" applyAlignment="1">
      <alignment horizontal="center" vertical="center" wrapText="1"/>
    </xf>
    <xf numFmtId="176" fontId="6" fillId="0" borderId="0" xfId="50" applyNumberFormat="1" applyFont="1" applyFill="1" applyBorder="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horizontal="center" vertical="center" wrapText="1"/>
    </xf>
    <xf numFmtId="0" fontId="0" fillId="0" borderId="0" xfId="0" applyFill="1" applyAlignment="1">
      <alignment horizontal="center" vertical="center"/>
    </xf>
    <xf numFmtId="0" fontId="0" fillId="0" borderId="0" xfId="0" applyFill="1">
      <alignment vertical="center"/>
    </xf>
    <xf numFmtId="0" fontId="18"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19" fillId="0" borderId="1" xfId="0" applyNumberFormat="1" applyFont="1" applyFill="1" applyBorder="1" applyAlignment="1">
      <alignment horizontal="center" vertical="center" wrapText="1"/>
    </xf>
    <xf numFmtId="0" fontId="20" fillId="0" borderId="13" xfId="0" applyFont="1" applyFill="1" applyBorder="1" applyAlignment="1">
      <alignment horizontal="center" vertical="center"/>
    </xf>
    <xf numFmtId="0" fontId="0" fillId="0" borderId="1" xfId="0" applyFill="1" applyBorder="1">
      <alignment vertical="center"/>
    </xf>
    <xf numFmtId="179" fontId="21" fillId="0" borderId="1" xfId="0" applyNumberFormat="1" applyFont="1" applyFill="1" applyBorder="1" applyAlignment="1">
      <alignment horizontal="center" vertical="center" wrapText="1"/>
    </xf>
    <xf numFmtId="49" fontId="21" fillId="0" borderId="1" xfId="0" applyNumberFormat="1" applyFont="1" applyFill="1" applyBorder="1" applyAlignment="1">
      <alignment horizontal="center" vertical="center" wrapText="1"/>
    </xf>
    <xf numFmtId="0" fontId="17" fillId="0" borderId="7" xfId="0" applyFont="1" applyFill="1" applyBorder="1" applyAlignment="1">
      <alignment horizontal="center" vertical="center" wrapText="1"/>
    </xf>
    <xf numFmtId="10" fontId="0" fillId="0" borderId="1" xfId="0" applyNumberFormat="1" applyFill="1" applyBorder="1">
      <alignment vertical="center"/>
    </xf>
    <xf numFmtId="0" fontId="17" fillId="0" borderId="9" xfId="0" applyFont="1" applyFill="1" applyBorder="1" applyAlignment="1">
      <alignment horizontal="center" vertical="center" wrapText="1"/>
    </xf>
    <xf numFmtId="0" fontId="22" fillId="0" borderId="1" xfId="0" applyFont="1" applyFill="1" applyBorder="1" applyAlignment="1">
      <alignment horizontal="center" vertical="center" wrapText="1"/>
    </xf>
    <xf numFmtId="0" fontId="6"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xf>
    <xf numFmtId="0" fontId="6" fillId="0" borderId="1"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省部门反馈核对表" xfId="49"/>
    <cellStyle name="常规 45"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4</xdr:row>
      <xdr:rowOff>0</xdr:rowOff>
    </xdr:from>
    <xdr:to>
      <xdr:col>2</xdr:col>
      <xdr:colOff>189865</xdr:colOff>
      <xdr:row>4</xdr:row>
      <xdr:rowOff>142875</xdr:rowOff>
    </xdr:to>
    <xdr:pic>
      <xdr:nvPicPr>
        <xdr:cNvPr id="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9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9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9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9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0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0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0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0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0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1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1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1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1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2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2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2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2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3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3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3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3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3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4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4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4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4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5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5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5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5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6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6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6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6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6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7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7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7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7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8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8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8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8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9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9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9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19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19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0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0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0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0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1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1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1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1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2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2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2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2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2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3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3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3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3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4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4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4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4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5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5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5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5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5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6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6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6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6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7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7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7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7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8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8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8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8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8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9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9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29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29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0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0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0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0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1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1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1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1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1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2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2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2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2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3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3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3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3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4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4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4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4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4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5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5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5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5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6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6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6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6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7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7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7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7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7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8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8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8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8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9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9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39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39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0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0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0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0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0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1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1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1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1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2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2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2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2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3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3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3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3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3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4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4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4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4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5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5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5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5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6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6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6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6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6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7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7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7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7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8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8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8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8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9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9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9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49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49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0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0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0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0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1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1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1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1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2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2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2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2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2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3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3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3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3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4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4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4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4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5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5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5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5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5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6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6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6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6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7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7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7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7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8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8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8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8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8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9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9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59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59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0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0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0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0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1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1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1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1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1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2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2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2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2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3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3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3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3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4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4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4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4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4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5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5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5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5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6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6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6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6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7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7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7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7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7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8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8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8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8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9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9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69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69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0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0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0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0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0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0"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1"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12"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3"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4"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15"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6"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7"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18"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19"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0"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21"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2"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3"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24"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5"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6"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27"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8"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29"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30"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1"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2"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33"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4"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5"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36"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7" name="Picture 1"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38" name="Picture 2" hidden="1"/>
        <xdr:cNvPicPr>
          <a:picLocks noGrp="1" noChangeAspect="1"/>
        </xdr:cNvPicPr>
      </xdr:nvPicPr>
      <xdr:blipFill>
        <a:blip r:embed="rId1" cstate="print"/>
        <a:stretch>
          <a:fillRect/>
        </a:stretch>
      </xdr:blipFill>
      <xdr:spPr>
        <a:xfrm>
          <a:off x="1720215" y="1981200"/>
          <a:ext cx="189865" cy="142875"/>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39" name="Picture 3" hidden="1"/>
        <xdr:cNvPicPr>
          <a:picLocks noGrp="1" noChangeAspect="1"/>
        </xdr:cNvPicPr>
      </xdr:nvPicPr>
      <xdr:blipFill>
        <a:blip r:embed="rId1" cstate="print"/>
        <a:stretch>
          <a:fillRect/>
        </a:stretch>
      </xdr:blipFill>
      <xdr:spPr>
        <a:xfrm>
          <a:off x="1720215" y="1981200"/>
          <a:ext cx="189865" cy="133350"/>
        </a:xfrm>
        <a:prstGeom prst="rect">
          <a:avLst/>
        </a:prstGeom>
        <a:noFill/>
        <a:ln w="9525">
          <a:noFill/>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4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4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4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4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5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5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5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5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6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6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6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6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6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7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7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7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7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8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2"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3"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84"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5"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6"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87"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8"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89"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90"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1"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2"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93"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4"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5"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96"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7"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798"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799"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0"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1"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02"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3"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4"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05"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6"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7"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08"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09" name="Picture 1"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142875</xdr:rowOff>
    </xdr:to>
    <xdr:pic>
      <xdr:nvPicPr>
        <xdr:cNvPr id="810" name="Picture 2" hidden="1"/>
        <xdr:cNvPicPr>
          <a:picLocks noChangeAspect="1"/>
        </xdr:cNvPicPr>
      </xdr:nvPicPr>
      <xdr:blipFill>
        <a:blip r:embed="rId1" cstate="print"/>
        <a:stretch>
          <a:fillRect/>
        </a:stretch>
      </xdr:blipFill>
      <xdr:spPr>
        <a:xfrm>
          <a:off x="1720215" y="1981200"/>
          <a:ext cx="189865" cy="142875"/>
        </a:xfrm>
        <a:prstGeom prst="rect">
          <a:avLst/>
        </a:prstGeom>
        <a:noFill/>
        <a:ln w="9525" cap="flat" cmpd="sng">
          <a:noFill/>
          <a:prstDash val="solid"/>
          <a:round/>
        </a:ln>
      </xdr:spPr>
    </xdr:pic>
    <xdr:clientData/>
  </xdr:twoCellAnchor>
  <xdr:twoCellAnchor editAs="oneCell">
    <xdr:from>
      <xdr:col>2</xdr:col>
      <xdr:colOff>0</xdr:colOff>
      <xdr:row>4</xdr:row>
      <xdr:rowOff>0</xdr:rowOff>
    </xdr:from>
    <xdr:to>
      <xdr:col>2</xdr:col>
      <xdr:colOff>189865</xdr:colOff>
      <xdr:row>4</xdr:row>
      <xdr:rowOff>133350</xdr:rowOff>
    </xdr:to>
    <xdr:pic>
      <xdr:nvPicPr>
        <xdr:cNvPr id="811" name="Picture 3" hidden="1"/>
        <xdr:cNvPicPr>
          <a:picLocks noChangeAspect="1"/>
        </xdr:cNvPicPr>
      </xdr:nvPicPr>
      <xdr:blipFill>
        <a:blip r:embed="rId1" cstate="print"/>
        <a:stretch>
          <a:fillRect/>
        </a:stretch>
      </xdr:blipFill>
      <xdr:spPr>
        <a:xfrm>
          <a:off x="1720215" y="1981200"/>
          <a:ext cx="189865" cy="133350"/>
        </a:xfrm>
        <a:prstGeom prst="rect">
          <a:avLst/>
        </a:prstGeom>
        <a:noFill/>
        <a:ln w="9525" cap="flat" cmpd="sng">
          <a:noFill/>
          <a:prstDash val="solid"/>
          <a:rou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user\Desktop\C:\Users\Administrator\AppData\Local\Temp\Rar$DIa10288.32455\&#39033;&#30446;&#20449;&#24687;&#32508;&#21512;&#26597;&#35810;_20250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esktop\D:\Users\ADMINI~1\AppData\Local\Temp\Rar$DIa10360.14666\&#39033;&#30446;&#20449;&#24687;&#32508;&#21512;&#26597;&#35810;_2025021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ata\&#36890;&#32418;&#30008;&#20065;&#20065;&#26449;&#25391;&#20852;\&#22635;&#25253;&#34920;&#26684;\C:\Users\Administrator\AppData\Local\Temp\Rar$DIa10288.32455\&#39033;&#30446;&#20449;&#24687;&#32508;&#21512;&#26597;&#35810;_202502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user\Desktop\&#21326;&#23425;&#21439;2025&#24180;&#39033;&#30446;&#34900;&#25509;&#25512;&#36827;&#20065;&#26449;&#25391;&#20852;&#34917;&#21161;&#36164;&#37329;&#39033;&#30446;&#36827;&#24230;&#32479;&#35745;&#34920;-&#26376;&#25253;&#34920;%20&#65288;&#36890;&#32418;&#30008;&#65289;(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user\Desktop\&#21326;&#23425;&#21439;2025&#24180;&#39033;&#30446;&#34900;&#25509;&#25512;&#36827;&#20065;&#26449;&#25391;&#20852;&#34917;&#21161;&#36164;&#37329;&#39033;&#30446;&#36827;&#24230;&#32479;&#35745;&#34920;-&#26376;&#25253;&#34920;%20&#65288;&#23601;&#19994;&#65289;(1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user\Desktop\&#21326;&#23425;&#21439;2025&#24180;&#39033;&#30446;&#34900;&#25509;&#25512;&#36827;&#20065;&#26449;&#25391;&#20852;&#34917;&#21161;&#36164;&#37329;&#39033;&#30446;&#36827;&#24230;&#32479;&#35745;&#34920;-&#26376;&#25253;&#34920;%20(&#30424;&#2833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efreshError="1">
        <row r="4">
          <cell r="AE4" t="str">
            <v>5500001984073529</v>
          </cell>
          <cell r="AF4" t="str">
            <v>20250103</v>
          </cell>
          <cell r="AG4" t="str">
            <v>20250106</v>
          </cell>
          <cell r="AH4" t="str">
            <v>20251231</v>
          </cell>
        </row>
        <row r="5">
          <cell r="AE5" t="str">
            <v>5500001984063860</v>
          </cell>
          <cell r="AF5" t="str">
            <v>20250124</v>
          </cell>
          <cell r="AG5" t="str">
            <v>20250127</v>
          </cell>
          <cell r="AH5" t="str">
            <v>20251231</v>
          </cell>
        </row>
        <row r="6">
          <cell r="AE6" t="str">
            <v>5500001984081918</v>
          </cell>
          <cell r="AF6" t="str">
            <v>20250103</v>
          </cell>
          <cell r="AG6" t="str">
            <v>20250106</v>
          </cell>
          <cell r="AH6" t="str">
            <v>20251231</v>
          </cell>
        </row>
        <row r="7">
          <cell r="AE7" t="str">
            <v>5500001984086863</v>
          </cell>
          <cell r="AF7" t="str">
            <v>20250103</v>
          </cell>
          <cell r="AG7" t="str">
            <v>20250106</v>
          </cell>
          <cell r="AH7" t="str">
            <v>20251231</v>
          </cell>
        </row>
        <row r="8">
          <cell r="AE8" t="str">
            <v>5500001999421719</v>
          </cell>
          <cell r="AF8" t="str">
            <v>20250103</v>
          </cell>
          <cell r="AG8" t="str">
            <v>20250106</v>
          </cell>
          <cell r="AH8" t="str">
            <v>20251231</v>
          </cell>
        </row>
        <row r="9">
          <cell r="AE9" t="str">
            <v>5500001980890309</v>
          </cell>
          <cell r="AF9" t="str">
            <v>20250103</v>
          </cell>
          <cell r="AG9" t="str">
            <v>20250210</v>
          </cell>
          <cell r="AH9" t="str">
            <v>20250810</v>
          </cell>
        </row>
        <row r="10">
          <cell r="AE10" t="str">
            <v>5500001981298437</v>
          </cell>
          <cell r="AF10" t="str">
            <v>20250124</v>
          </cell>
          <cell r="AG10" t="str">
            <v>20250215</v>
          </cell>
          <cell r="AH10" t="str">
            <v>20251130</v>
          </cell>
        </row>
        <row r="11">
          <cell r="AE11" t="str">
            <v>5500001981570016</v>
          </cell>
          <cell r="AF11" t="str">
            <v>20250103</v>
          </cell>
          <cell r="AG11" t="str">
            <v>20250220</v>
          </cell>
          <cell r="AH11" t="str">
            <v>20251130</v>
          </cell>
        </row>
        <row r="12">
          <cell r="AE12" t="str">
            <v>5500001999337609</v>
          </cell>
          <cell r="AF12" t="str">
            <v>20250124</v>
          </cell>
          <cell r="AG12" t="str">
            <v>20250125</v>
          </cell>
          <cell r="AH12" t="str">
            <v>20251130</v>
          </cell>
        </row>
        <row r="13">
          <cell r="AE13" t="str">
            <v>5500001980220985</v>
          </cell>
          <cell r="AF13" t="str">
            <v>20250103</v>
          </cell>
          <cell r="AG13" t="str">
            <v>20250120</v>
          </cell>
          <cell r="AH13" t="str">
            <v>20250531</v>
          </cell>
        </row>
        <row r="14">
          <cell r="AE14" t="str">
            <v>5500001980231779</v>
          </cell>
          <cell r="AF14" t="str">
            <v>20250103</v>
          </cell>
          <cell r="AG14" t="str">
            <v>20250225</v>
          </cell>
          <cell r="AH14" t="str">
            <v>20250930</v>
          </cell>
        </row>
        <row r="15">
          <cell r="AE15" t="str">
            <v>5500001980444735</v>
          </cell>
          <cell r="AF15" t="str">
            <v>20250124</v>
          </cell>
          <cell r="AG15" t="str">
            <v>20250220</v>
          </cell>
          <cell r="AH15" t="str">
            <v>20250830</v>
          </cell>
        </row>
        <row r="16">
          <cell r="AE16" t="str">
            <v>5500001982741243</v>
          </cell>
          <cell r="AF16" t="str">
            <v>20250103</v>
          </cell>
          <cell r="AG16" t="str">
            <v>20250213</v>
          </cell>
          <cell r="AH16" t="str">
            <v>20250630</v>
          </cell>
        </row>
        <row r="17">
          <cell r="AE17" t="str">
            <v>5500001980488768</v>
          </cell>
          <cell r="AF17" t="str">
            <v>20250103</v>
          </cell>
          <cell r="AG17" t="str">
            <v>20250210</v>
          </cell>
          <cell r="AH17" t="str">
            <v>20250610</v>
          </cell>
        </row>
        <row r="18">
          <cell r="AE18" t="str">
            <v>5500001980083811</v>
          </cell>
          <cell r="AF18" t="str">
            <v>20250103</v>
          </cell>
          <cell r="AG18" t="str">
            <v>20250220</v>
          </cell>
          <cell r="AH18" t="str">
            <v>20250830</v>
          </cell>
        </row>
        <row r="19">
          <cell r="AE19" t="str">
            <v>5500001982950857</v>
          </cell>
          <cell r="AF19" t="str">
            <v>20250103</v>
          </cell>
          <cell r="AG19" t="str">
            <v>20250131</v>
          </cell>
          <cell r="AH19" t="str">
            <v>20250531</v>
          </cell>
        </row>
        <row r="20">
          <cell r="AE20" t="str">
            <v>5500001982741847</v>
          </cell>
          <cell r="AF20" t="str">
            <v>20250103</v>
          </cell>
          <cell r="AG20" t="str">
            <v>20250131</v>
          </cell>
          <cell r="AH20" t="str">
            <v>20250831</v>
          </cell>
        </row>
        <row r="21">
          <cell r="AE21" t="str">
            <v>5500001983328235</v>
          </cell>
          <cell r="AF21" t="str">
            <v>20250103</v>
          </cell>
          <cell r="AG21" t="str">
            <v>20250131</v>
          </cell>
          <cell r="AH21" t="str">
            <v>20250731</v>
          </cell>
        </row>
        <row r="22">
          <cell r="AE22" t="str">
            <v>5500001980740393</v>
          </cell>
          <cell r="AF22" t="str">
            <v>20250124</v>
          </cell>
          <cell r="AG22" t="str">
            <v>20250131</v>
          </cell>
          <cell r="AH22" t="str">
            <v>20250430</v>
          </cell>
        </row>
        <row r="23">
          <cell r="AE23" t="str">
            <v>5500001982899617</v>
          </cell>
          <cell r="AF23" t="str">
            <v>20250103</v>
          </cell>
          <cell r="AG23" t="str">
            <v>20250131</v>
          </cell>
          <cell r="AH23" t="str">
            <v>20250531</v>
          </cell>
        </row>
        <row r="24">
          <cell r="AE24" t="str">
            <v>5500001982771435</v>
          </cell>
          <cell r="AF24" t="str">
            <v>20250124</v>
          </cell>
          <cell r="AG24" t="str">
            <v>20250131</v>
          </cell>
          <cell r="AH24" t="str">
            <v>20250531</v>
          </cell>
        </row>
        <row r="25">
          <cell r="AE25" t="str">
            <v>5500001983565430</v>
          </cell>
          <cell r="AF25" t="str">
            <v>20250124</v>
          </cell>
          <cell r="AG25" t="str">
            <v>20250228</v>
          </cell>
          <cell r="AH25" t="str">
            <v>20250731</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ow r="4">
          <cell r="AE4" t="str">
            <v>5500001984073529</v>
          </cell>
          <cell r="AF4" t="str">
            <v>20250103</v>
          </cell>
          <cell r="AG4" t="str">
            <v>20250106</v>
          </cell>
          <cell r="AH4" t="str">
            <v>20251231</v>
          </cell>
        </row>
        <row r="5">
          <cell r="AE5" t="str">
            <v>5500001984063860</v>
          </cell>
          <cell r="AF5" t="str">
            <v>20250124</v>
          </cell>
          <cell r="AG5" t="str">
            <v>20250127</v>
          </cell>
          <cell r="AH5" t="str">
            <v>20251231</v>
          </cell>
        </row>
        <row r="6">
          <cell r="AE6" t="str">
            <v>5500001984081918</v>
          </cell>
          <cell r="AF6" t="str">
            <v>20250103</v>
          </cell>
          <cell r="AG6" t="str">
            <v>20250106</v>
          </cell>
          <cell r="AH6" t="str">
            <v>20251231</v>
          </cell>
        </row>
        <row r="7">
          <cell r="AE7" t="str">
            <v>5500001984086863</v>
          </cell>
          <cell r="AF7" t="str">
            <v>20250103</v>
          </cell>
          <cell r="AG7" t="str">
            <v>20250106</v>
          </cell>
          <cell r="AH7" t="str">
            <v>20251231</v>
          </cell>
        </row>
        <row r="8">
          <cell r="AE8" t="str">
            <v>5500001999421719</v>
          </cell>
          <cell r="AF8" t="str">
            <v>20250103</v>
          </cell>
          <cell r="AG8" t="str">
            <v>20250106</v>
          </cell>
          <cell r="AH8" t="str">
            <v>20251231</v>
          </cell>
        </row>
        <row r="9">
          <cell r="AE9" t="str">
            <v>5500001980890309</v>
          </cell>
          <cell r="AF9" t="str">
            <v>20250103</v>
          </cell>
          <cell r="AG9" t="str">
            <v>20250210</v>
          </cell>
          <cell r="AH9" t="str">
            <v>20250810</v>
          </cell>
        </row>
        <row r="10">
          <cell r="AE10" t="str">
            <v>5500001984154827</v>
          </cell>
          <cell r="AF10" t="str">
            <v>20250103</v>
          </cell>
          <cell r="AG10" t="str">
            <v>20250131</v>
          </cell>
          <cell r="AH10" t="str">
            <v>20250630</v>
          </cell>
        </row>
        <row r="11">
          <cell r="AE11" t="str">
            <v>5500001981298437</v>
          </cell>
          <cell r="AF11" t="str">
            <v>20250124</v>
          </cell>
          <cell r="AG11" t="str">
            <v>20250215</v>
          </cell>
          <cell r="AH11" t="str">
            <v>20251130</v>
          </cell>
        </row>
        <row r="12">
          <cell r="AE12" t="str">
            <v>5500001981570016</v>
          </cell>
          <cell r="AF12" t="str">
            <v>20250103</v>
          </cell>
          <cell r="AG12" t="str">
            <v>20250220</v>
          </cell>
          <cell r="AH12" t="str">
            <v>20251130</v>
          </cell>
        </row>
        <row r="13">
          <cell r="AE13" t="str">
            <v>5500001999337609</v>
          </cell>
          <cell r="AF13" t="str">
            <v>20250124</v>
          </cell>
          <cell r="AG13" t="str">
            <v>20250125</v>
          </cell>
          <cell r="AH13" t="str">
            <v>20251130</v>
          </cell>
        </row>
        <row r="14">
          <cell r="AE14" t="str">
            <v>5500001980220985</v>
          </cell>
          <cell r="AF14" t="str">
            <v>20250103</v>
          </cell>
          <cell r="AG14" t="str">
            <v>20250120</v>
          </cell>
          <cell r="AH14" t="str">
            <v>20250531</v>
          </cell>
        </row>
        <row r="15">
          <cell r="AE15" t="str">
            <v>5500001980231779</v>
          </cell>
          <cell r="AF15" t="str">
            <v>20250103</v>
          </cell>
          <cell r="AG15" t="str">
            <v>20250225</v>
          </cell>
          <cell r="AH15" t="str">
            <v>20250930</v>
          </cell>
        </row>
        <row r="16">
          <cell r="AE16" t="str">
            <v>5500001980444735</v>
          </cell>
          <cell r="AF16" t="str">
            <v>20250124</v>
          </cell>
          <cell r="AG16" t="str">
            <v>20250220</v>
          </cell>
          <cell r="AH16" t="str">
            <v>20250830</v>
          </cell>
        </row>
        <row r="17">
          <cell r="AE17" t="str">
            <v>5500001980488768</v>
          </cell>
          <cell r="AF17" t="str">
            <v>20250103</v>
          </cell>
          <cell r="AG17" t="str">
            <v>20250210</v>
          </cell>
          <cell r="AH17" t="str">
            <v>20250610</v>
          </cell>
        </row>
        <row r="18">
          <cell r="AE18" t="str">
            <v>5500001982741243</v>
          </cell>
          <cell r="AF18" t="str">
            <v>20250103</v>
          </cell>
          <cell r="AG18" t="str">
            <v>20250213</v>
          </cell>
          <cell r="AH18" t="str">
            <v>20250630</v>
          </cell>
        </row>
        <row r="19">
          <cell r="AE19" t="str">
            <v>5500001980083811</v>
          </cell>
          <cell r="AF19" t="str">
            <v>20250103</v>
          </cell>
          <cell r="AG19" t="str">
            <v>20250220</v>
          </cell>
          <cell r="AH19" t="str">
            <v>20250830</v>
          </cell>
        </row>
        <row r="20">
          <cell r="AE20" t="str">
            <v>5500001982950857</v>
          </cell>
          <cell r="AF20" t="str">
            <v>20250103</v>
          </cell>
          <cell r="AG20" t="str">
            <v>20250131</v>
          </cell>
          <cell r="AH20" t="str">
            <v>20250531</v>
          </cell>
        </row>
        <row r="21">
          <cell r="AE21" t="str">
            <v>5500001982741847</v>
          </cell>
          <cell r="AF21" t="str">
            <v>20250103</v>
          </cell>
          <cell r="AG21" t="str">
            <v>20250131</v>
          </cell>
          <cell r="AH21" t="str">
            <v>20250831</v>
          </cell>
        </row>
        <row r="22">
          <cell r="AE22" t="str">
            <v>5500001983328235</v>
          </cell>
          <cell r="AF22" t="str">
            <v>20250103</v>
          </cell>
          <cell r="AG22" t="str">
            <v>20250131</v>
          </cell>
          <cell r="AH22" t="str">
            <v>20250731</v>
          </cell>
        </row>
        <row r="23">
          <cell r="AE23" t="str">
            <v>5500001980740393</v>
          </cell>
          <cell r="AF23" t="str">
            <v>20250124</v>
          </cell>
          <cell r="AG23" t="str">
            <v>20250131</v>
          </cell>
          <cell r="AH23" t="str">
            <v>20250430</v>
          </cell>
        </row>
        <row r="24">
          <cell r="AE24" t="str">
            <v>5500001982899617</v>
          </cell>
          <cell r="AF24" t="str">
            <v>20250103</v>
          </cell>
          <cell r="AG24" t="str">
            <v>20250131</v>
          </cell>
          <cell r="AH24" t="str">
            <v>20250531</v>
          </cell>
        </row>
        <row r="25">
          <cell r="AE25" t="str">
            <v>5500001982771435</v>
          </cell>
          <cell r="AF25" t="str">
            <v>20250103</v>
          </cell>
          <cell r="AG25" t="str">
            <v>20250131</v>
          </cell>
          <cell r="AH25" t="str">
            <v>20250531</v>
          </cell>
        </row>
        <row r="26">
          <cell r="AE26" t="str">
            <v>5500001983565430</v>
          </cell>
          <cell r="AF26" t="str">
            <v>20250124</v>
          </cell>
          <cell r="AG26" t="str">
            <v>20250228</v>
          </cell>
          <cell r="AH26" t="str">
            <v>20250731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信息综合查询_1"/>
    </sheetNames>
    <sheetDataSet>
      <sheetData sheetId="0" refreshError="1">
        <row r="4">
          <cell r="AE4" t="str">
            <v>5500001984073529</v>
          </cell>
          <cell r="AF4" t="str">
            <v>20250103</v>
          </cell>
          <cell r="AG4" t="str">
            <v>20250106</v>
          </cell>
          <cell r="AH4" t="str">
            <v>20251231</v>
          </cell>
        </row>
        <row r="5">
          <cell r="AE5" t="str">
            <v>5500001984063860</v>
          </cell>
          <cell r="AF5" t="str">
            <v>20250124</v>
          </cell>
          <cell r="AG5" t="str">
            <v>20250127</v>
          </cell>
          <cell r="AH5" t="str">
            <v>20251231</v>
          </cell>
        </row>
        <row r="6">
          <cell r="AE6" t="str">
            <v>5500001984081918</v>
          </cell>
          <cell r="AF6" t="str">
            <v>20250103</v>
          </cell>
          <cell r="AG6" t="str">
            <v>20250106</v>
          </cell>
          <cell r="AH6" t="str">
            <v>20251231</v>
          </cell>
        </row>
        <row r="7">
          <cell r="AE7" t="str">
            <v>5500001984086863</v>
          </cell>
          <cell r="AF7" t="str">
            <v>20250103</v>
          </cell>
          <cell r="AG7" t="str">
            <v>20250106</v>
          </cell>
          <cell r="AH7" t="str">
            <v>20251231</v>
          </cell>
        </row>
        <row r="8">
          <cell r="AE8" t="str">
            <v>5500001999421719</v>
          </cell>
          <cell r="AF8" t="str">
            <v>20250103</v>
          </cell>
          <cell r="AG8" t="str">
            <v>20250106</v>
          </cell>
          <cell r="AH8" t="str">
            <v>20251231</v>
          </cell>
        </row>
        <row r="9">
          <cell r="AE9" t="str">
            <v>5500001980890309</v>
          </cell>
          <cell r="AF9" t="str">
            <v>20250103</v>
          </cell>
          <cell r="AG9" t="str">
            <v>20250210</v>
          </cell>
          <cell r="AH9" t="str">
            <v>20250810</v>
          </cell>
        </row>
        <row r="10">
          <cell r="AE10" t="str">
            <v>5500001981298437</v>
          </cell>
          <cell r="AF10" t="str">
            <v>20250124</v>
          </cell>
          <cell r="AG10" t="str">
            <v>20250215</v>
          </cell>
          <cell r="AH10" t="str">
            <v>20251130</v>
          </cell>
        </row>
        <row r="11">
          <cell r="AE11" t="str">
            <v>5500001981570016</v>
          </cell>
          <cell r="AF11" t="str">
            <v>20250103</v>
          </cell>
          <cell r="AG11" t="str">
            <v>20250220</v>
          </cell>
          <cell r="AH11" t="str">
            <v>20251130</v>
          </cell>
        </row>
        <row r="12">
          <cell r="AE12" t="str">
            <v>5500001999337609</v>
          </cell>
          <cell r="AF12" t="str">
            <v>20250124</v>
          </cell>
          <cell r="AG12" t="str">
            <v>20250125</v>
          </cell>
          <cell r="AH12" t="str">
            <v>20251130</v>
          </cell>
        </row>
        <row r="13">
          <cell r="AE13" t="str">
            <v>5500001980220985</v>
          </cell>
          <cell r="AF13" t="str">
            <v>20250103</v>
          </cell>
          <cell r="AG13" t="str">
            <v>20250120</v>
          </cell>
          <cell r="AH13" t="str">
            <v>20250531</v>
          </cell>
        </row>
        <row r="14">
          <cell r="AE14" t="str">
            <v>5500001980231779</v>
          </cell>
          <cell r="AF14" t="str">
            <v>20250103</v>
          </cell>
          <cell r="AG14" t="str">
            <v>20250225</v>
          </cell>
          <cell r="AH14" t="str">
            <v>20250930</v>
          </cell>
        </row>
        <row r="15">
          <cell r="AE15" t="str">
            <v>5500001980444735</v>
          </cell>
          <cell r="AF15" t="str">
            <v>20250124</v>
          </cell>
          <cell r="AG15" t="str">
            <v>20250220</v>
          </cell>
          <cell r="AH15" t="str">
            <v>20250830</v>
          </cell>
        </row>
        <row r="16">
          <cell r="AE16" t="str">
            <v>5500001982741243</v>
          </cell>
          <cell r="AF16" t="str">
            <v>20250103</v>
          </cell>
          <cell r="AG16" t="str">
            <v>20250213</v>
          </cell>
          <cell r="AH16" t="str">
            <v>20250630</v>
          </cell>
        </row>
        <row r="17">
          <cell r="AE17" t="str">
            <v>5500001980488768</v>
          </cell>
          <cell r="AF17" t="str">
            <v>20250103</v>
          </cell>
          <cell r="AG17" t="str">
            <v>20250210</v>
          </cell>
          <cell r="AH17" t="str">
            <v>20250610</v>
          </cell>
        </row>
        <row r="18">
          <cell r="AE18" t="str">
            <v>5500001980083811</v>
          </cell>
          <cell r="AF18" t="str">
            <v>20250103</v>
          </cell>
          <cell r="AG18" t="str">
            <v>20250220</v>
          </cell>
          <cell r="AH18" t="str">
            <v>20250830</v>
          </cell>
        </row>
        <row r="19">
          <cell r="AE19" t="str">
            <v>5500001982950857</v>
          </cell>
          <cell r="AF19" t="str">
            <v>20250103</v>
          </cell>
          <cell r="AG19" t="str">
            <v>20250131</v>
          </cell>
          <cell r="AH19" t="str">
            <v>20250531</v>
          </cell>
        </row>
        <row r="20">
          <cell r="AE20" t="str">
            <v>5500001982741847</v>
          </cell>
          <cell r="AF20" t="str">
            <v>20250103</v>
          </cell>
          <cell r="AG20" t="str">
            <v>20250131</v>
          </cell>
          <cell r="AH20" t="str">
            <v>20250831</v>
          </cell>
        </row>
        <row r="21">
          <cell r="AE21" t="str">
            <v>5500001983328235</v>
          </cell>
          <cell r="AF21" t="str">
            <v>20250103</v>
          </cell>
          <cell r="AG21" t="str">
            <v>20250131</v>
          </cell>
          <cell r="AH21" t="str">
            <v>20250731</v>
          </cell>
        </row>
        <row r="22">
          <cell r="AE22" t="str">
            <v>5500001980740393</v>
          </cell>
          <cell r="AF22" t="str">
            <v>20250124</v>
          </cell>
          <cell r="AG22" t="str">
            <v>20250131</v>
          </cell>
          <cell r="AH22" t="str">
            <v>20250430</v>
          </cell>
        </row>
        <row r="23">
          <cell r="AE23" t="str">
            <v>5500001982899617</v>
          </cell>
          <cell r="AF23" t="str">
            <v>20250103</v>
          </cell>
          <cell r="AG23" t="str">
            <v>20250131</v>
          </cell>
          <cell r="AH23" t="str">
            <v>20250531</v>
          </cell>
        </row>
        <row r="24">
          <cell r="AE24" t="str">
            <v>5500001982771435</v>
          </cell>
          <cell r="AF24" t="str">
            <v>20250124</v>
          </cell>
          <cell r="AG24" t="str">
            <v>20250131</v>
          </cell>
          <cell r="AH24" t="str">
            <v>20250531</v>
          </cell>
        </row>
        <row r="25">
          <cell r="AE25" t="str">
            <v>5500001983565430</v>
          </cell>
          <cell r="AF25" t="str">
            <v>20250124</v>
          </cell>
          <cell r="AG25" t="str">
            <v>20250228</v>
          </cell>
          <cell r="AH25" t="str">
            <v>20250731</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汇总表"/>
      <sheetName val="月报表"/>
      <sheetName val="Sheet1"/>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汇总表"/>
      <sheetName val="月报表"/>
      <sheetName val="Sheet1"/>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汇总表"/>
      <sheetName val="月报表"/>
      <sheetName val="Sheet1"/>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5"/>
  <sheetViews>
    <sheetView zoomScale="85" zoomScaleNormal="85" workbookViewId="0">
      <selection activeCell="T11" sqref="T11"/>
    </sheetView>
  </sheetViews>
  <sheetFormatPr defaultColWidth="8.88888888888889" defaultRowHeight="14.4"/>
  <cols>
    <col min="1" max="1" width="5.87962962962963" style="115" customWidth="1"/>
    <col min="2" max="2" width="23.5555555555556" style="116" customWidth="1"/>
    <col min="3" max="3" width="6.88888888888889" style="116" customWidth="1"/>
    <col min="4" max="4" width="11.1111111111111" style="116" customWidth="1"/>
    <col min="5" max="5" width="10.7037037037037" style="116" customWidth="1"/>
    <col min="6" max="6" width="10.5555555555556" style="116" customWidth="1"/>
    <col min="7" max="7" width="10.3240740740741" style="116" customWidth="1"/>
    <col min="8" max="8" width="7.18518518518519" style="116" customWidth="1"/>
    <col min="9" max="9" width="10.5555555555556" style="116" customWidth="1"/>
    <col min="10" max="10" width="6.77777777777778" style="116" customWidth="1"/>
    <col min="11" max="11" width="8.49074074074074" style="116" customWidth="1"/>
    <col min="12" max="12" width="6.40740740740741" style="116" customWidth="1"/>
    <col min="13" max="13" width="8.88888888888889" style="116"/>
    <col min="14" max="14" width="5.86111111111111" style="116" customWidth="1"/>
    <col min="15" max="15" width="8.88888888888889" style="116"/>
    <col min="16" max="16" width="6.00925925925926" style="116" customWidth="1"/>
    <col min="17" max="17" width="8.88888888888889" style="116"/>
    <col min="18" max="18" width="6.26851851851852" style="116" customWidth="1"/>
    <col min="19" max="19" width="8.88888888888889" style="116"/>
    <col min="20" max="20" width="11.6111111111111" style="116" customWidth="1"/>
    <col min="21" max="21" width="12.2037037037037" style="116" customWidth="1"/>
    <col min="22" max="22" width="8.88888888888889" style="116"/>
    <col min="23" max="23" width="8.88888888888889" style="116" customWidth="1"/>
    <col min="24" max="16384" width="8.88888888888889" style="116"/>
  </cols>
  <sheetData>
    <row r="1" spans="1:24">
      <c r="A1" s="117" t="s">
        <v>0</v>
      </c>
      <c r="B1" s="117"/>
      <c r="C1" s="117"/>
      <c r="D1" s="117"/>
      <c r="E1" s="117"/>
      <c r="F1" s="117"/>
      <c r="G1" s="117"/>
      <c r="H1" s="117"/>
      <c r="I1" s="117"/>
      <c r="J1" s="117"/>
      <c r="K1" s="117"/>
      <c r="L1" s="117"/>
      <c r="M1" s="117"/>
      <c r="N1" s="117"/>
      <c r="O1" s="117"/>
      <c r="P1" s="117"/>
      <c r="Q1" s="117"/>
      <c r="R1" s="117"/>
      <c r="S1" s="117"/>
      <c r="T1" s="117"/>
      <c r="U1" s="117"/>
      <c r="V1" s="117"/>
      <c r="W1" s="117"/>
      <c r="X1" s="117"/>
    </row>
    <row r="2" spans="1:24">
      <c r="A2" s="117"/>
      <c r="B2" s="117"/>
      <c r="C2" s="117"/>
      <c r="D2" s="117"/>
      <c r="E2" s="117"/>
      <c r="F2" s="117"/>
      <c r="G2" s="117"/>
      <c r="H2" s="117"/>
      <c r="I2" s="117"/>
      <c r="J2" s="117"/>
      <c r="K2" s="117"/>
      <c r="L2" s="117"/>
      <c r="M2" s="117"/>
      <c r="N2" s="117"/>
      <c r="O2" s="117"/>
      <c r="P2" s="117"/>
      <c r="Q2" s="117"/>
      <c r="R2" s="117"/>
      <c r="S2" s="117"/>
      <c r="T2" s="117"/>
      <c r="U2" s="117"/>
      <c r="V2" s="117"/>
      <c r="W2" s="117"/>
      <c r="X2" s="117"/>
    </row>
    <row r="3" s="113" customFormat="1" ht="37" customHeight="1" spans="1:24">
      <c r="A3" s="118" t="s">
        <v>1</v>
      </c>
      <c r="B3" s="118" t="s">
        <v>2</v>
      </c>
      <c r="C3" s="118" t="s">
        <v>3</v>
      </c>
      <c r="D3" s="118"/>
      <c r="E3" s="118"/>
      <c r="F3" s="118" t="s">
        <v>4</v>
      </c>
      <c r="G3" s="118"/>
      <c r="H3" s="118"/>
      <c r="I3" s="118"/>
      <c r="J3" s="119" t="s">
        <v>5</v>
      </c>
      <c r="K3" s="119"/>
      <c r="L3" s="119" t="s">
        <v>6</v>
      </c>
      <c r="M3" s="119"/>
      <c r="N3" s="119" t="s">
        <v>7</v>
      </c>
      <c r="O3" s="119"/>
      <c r="P3" s="126" t="s">
        <v>8</v>
      </c>
      <c r="Q3" s="128"/>
      <c r="R3" s="119" t="s">
        <v>9</v>
      </c>
      <c r="S3" s="119"/>
      <c r="T3" s="129" t="s">
        <v>10</v>
      </c>
      <c r="U3" s="129"/>
      <c r="V3" s="129"/>
      <c r="W3" s="129"/>
      <c r="X3" s="118" t="s">
        <v>11</v>
      </c>
    </row>
    <row r="4" s="114" customFormat="1" ht="34" customHeight="1" spans="1:24">
      <c r="A4" s="119"/>
      <c r="B4" s="119"/>
      <c r="C4" s="119" t="s">
        <v>12</v>
      </c>
      <c r="D4" s="119" t="s">
        <v>13</v>
      </c>
      <c r="E4" s="119" t="s">
        <v>14</v>
      </c>
      <c r="F4" s="119" t="s">
        <v>12</v>
      </c>
      <c r="G4" s="119" t="s">
        <v>13</v>
      </c>
      <c r="H4" s="119" t="s">
        <v>14</v>
      </c>
      <c r="I4" s="119" t="s">
        <v>15</v>
      </c>
      <c r="J4" s="119" t="s">
        <v>16</v>
      </c>
      <c r="K4" s="119" t="s">
        <v>17</v>
      </c>
      <c r="L4" s="119" t="s">
        <v>16</v>
      </c>
      <c r="M4" s="119" t="s">
        <v>17</v>
      </c>
      <c r="N4" s="119" t="s">
        <v>16</v>
      </c>
      <c r="O4" s="119" t="s">
        <v>17</v>
      </c>
      <c r="P4" s="119" t="s">
        <v>16</v>
      </c>
      <c r="Q4" s="119" t="s">
        <v>17</v>
      </c>
      <c r="R4" s="119" t="s">
        <v>16</v>
      </c>
      <c r="S4" s="119" t="s">
        <v>17</v>
      </c>
      <c r="T4" s="119" t="s">
        <v>12</v>
      </c>
      <c r="U4" s="119" t="s">
        <v>13</v>
      </c>
      <c r="V4" s="119" t="s">
        <v>14</v>
      </c>
      <c r="W4" s="119" t="s">
        <v>18</v>
      </c>
      <c r="X4" s="119"/>
    </row>
    <row r="5" s="115" customFormat="1" ht="23" customHeight="1" spans="1:24">
      <c r="A5" s="120"/>
      <c r="B5" s="121" t="s">
        <v>19</v>
      </c>
      <c r="C5" s="122">
        <f>SUM(C6:C15)</f>
        <v>3093</v>
      </c>
      <c r="D5" s="122">
        <f>SUM(D6:D15)</f>
        <v>1936</v>
      </c>
      <c r="E5" s="122">
        <f t="shared" ref="E5:V5" si="0">SUM(E6:E15)</f>
        <v>1157</v>
      </c>
      <c r="F5" s="122">
        <f t="shared" si="0"/>
        <v>3093</v>
      </c>
      <c r="G5" s="122">
        <f t="shared" si="0"/>
        <v>1936</v>
      </c>
      <c r="H5" s="122">
        <f t="shared" si="0"/>
        <v>1157</v>
      </c>
      <c r="I5" s="127">
        <f>F5/C5</f>
        <v>1</v>
      </c>
      <c r="J5" s="122">
        <f t="shared" si="0"/>
        <v>15</v>
      </c>
      <c r="K5" s="122">
        <f t="shared" si="0"/>
        <v>1734.45</v>
      </c>
      <c r="L5" s="122">
        <f t="shared" si="0"/>
        <v>6</v>
      </c>
      <c r="M5" s="122">
        <f t="shared" si="0"/>
        <v>539.7</v>
      </c>
      <c r="N5" s="122">
        <f t="shared" si="0"/>
        <v>7</v>
      </c>
      <c r="O5" s="122">
        <f t="shared" si="0"/>
        <v>628.45</v>
      </c>
      <c r="P5" s="122">
        <f t="shared" si="0"/>
        <v>3</v>
      </c>
      <c r="Q5" s="122">
        <f t="shared" si="0"/>
        <v>626.58</v>
      </c>
      <c r="R5" s="122">
        <f t="shared" si="0"/>
        <v>1</v>
      </c>
      <c r="S5" s="122">
        <f t="shared" si="0"/>
        <v>100</v>
      </c>
      <c r="T5" s="122">
        <f t="shared" si="0"/>
        <v>2696.785458</v>
      </c>
      <c r="U5" s="122">
        <f t="shared" si="0"/>
        <v>1751.441458</v>
      </c>
      <c r="V5" s="122">
        <f t="shared" si="0"/>
        <v>945.344</v>
      </c>
      <c r="W5" s="127">
        <f>T5/C5</f>
        <v>0.871899598448109</v>
      </c>
      <c r="X5" s="120"/>
    </row>
    <row r="6" ht="23" customHeight="1" spans="1:24">
      <c r="A6" s="120">
        <v>1</v>
      </c>
      <c r="B6" s="121" t="s">
        <v>20</v>
      </c>
      <c r="C6" s="122"/>
      <c r="D6" s="122"/>
      <c r="E6" s="123"/>
      <c r="F6" s="123"/>
      <c r="G6" s="123"/>
      <c r="H6" s="123"/>
      <c r="I6" s="127"/>
      <c r="J6" s="123"/>
      <c r="K6" s="123"/>
      <c r="L6" s="123"/>
      <c r="M6" s="123"/>
      <c r="N6" s="123"/>
      <c r="O6" s="123"/>
      <c r="P6" s="123"/>
      <c r="Q6" s="123"/>
      <c r="R6" s="123"/>
      <c r="S6" s="123"/>
      <c r="T6" s="123"/>
      <c r="U6" s="123"/>
      <c r="V6" s="123"/>
      <c r="W6" s="127"/>
      <c r="X6" s="123"/>
    </row>
    <row r="7" ht="23" customHeight="1" spans="1:24">
      <c r="A7" s="120">
        <v>2</v>
      </c>
      <c r="B7" s="121" t="s">
        <v>21</v>
      </c>
      <c r="C7" s="122"/>
      <c r="D7" s="124"/>
      <c r="E7" s="124"/>
      <c r="F7" s="123"/>
      <c r="G7" s="123"/>
      <c r="H7" s="123"/>
      <c r="I7" s="127"/>
      <c r="J7" s="123"/>
      <c r="K7" s="123"/>
      <c r="L7" s="123"/>
      <c r="M7" s="123"/>
      <c r="N7" s="123"/>
      <c r="O7" s="123"/>
      <c r="P7" s="123"/>
      <c r="Q7" s="123"/>
      <c r="R7" s="123"/>
      <c r="S7" s="123"/>
      <c r="T7" s="123"/>
      <c r="U7" s="123"/>
      <c r="V7" s="123"/>
      <c r="W7" s="127"/>
      <c r="X7" s="123"/>
    </row>
    <row r="8" ht="23" customHeight="1" spans="1:24">
      <c r="A8" s="120">
        <v>3</v>
      </c>
      <c r="B8" s="121" t="s">
        <v>22</v>
      </c>
      <c r="C8" s="122"/>
      <c r="D8" s="124"/>
      <c r="E8" s="124"/>
      <c r="F8" s="123"/>
      <c r="G8" s="123"/>
      <c r="H8" s="123"/>
      <c r="I8" s="127"/>
      <c r="J8" s="123"/>
      <c r="K8" s="123"/>
      <c r="L8" s="123"/>
      <c r="M8" s="123"/>
      <c r="N8" s="123"/>
      <c r="O8" s="123"/>
      <c r="P8" s="123"/>
      <c r="Q8" s="123"/>
      <c r="R8" s="123"/>
      <c r="S8" s="123"/>
      <c r="T8" s="123"/>
      <c r="U8" s="123"/>
      <c r="V8" s="123"/>
      <c r="W8" s="127"/>
      <c r="X8" s="123"/>
    </row>
    <row r="9" ht="23" customHeight="1" spans="1:24">
      <c r="A9" s="120">
        <v>4</v>
      </c>
      <c r="B9" s="121" t="s">
        <v>23</v>
      </c>
      <c r="C9" s="122"/>
      <c r="D9" s="124"/>
      <c r="E9" s="124"/>
      <c r="F9" s="123"/>
      <c r="G9" s="123"/>
      <c r="H9" s="123"/>
      <c r="I9" s="127"/>
      <c r="J9" s="123"/>
      <c r="K9" s="123"/>
      <c r="L9" s="123"/>
      <c r="M9" s="123"/>
      <c r="N9" s="123"/>
      <c r="O9" s="123"/>
      <c r="P9" s="123"/>
      <c r="Q9" s="123"/>
      <c r="R9" s="123"/>
      <c r="S9" s="123"/>
      <c r="T9" s="123"/>
      <c r="U9" s="123"/>
      <c r="V9" s="123"/>
      <c r="W9" s="127"/>
      <c r="X9" s="123"/>
    </row>
    <row r="10" ht="23" customHeight="1" spans="1:24">
      <c r="A10" s="120">
        <v>5</v>
      </c>
      <c r="B10" s="121" t="s">
        <v>24</v>
      </c>
      <c r="C10" s="122"/>
      <c r="D10" s="124"/>
      <c r="E10" s="124"/>
      <c r="F10" s="123"/>
      <c r="G10" s="123"/>
      <c r="H10" s="123"/>
      <c r="I10" s="127"/>
      <c r="J10" s="123"/>
      <c r="K10" s="123"/>
      <c r="L10" s="123"/>
      <c r="M10" s="123"/>
      <c r="N10" s="123"/>
      <c r="O10" s="123"/>
      <c r="P10" s="123"/>
      <c r="Q10" s="123"/>
      <c r="R10" s="123"/>
      <c r="S10" s="123"/>
      <c r="T10" s="123"/>
      <c r="U10" s="123"/>
      <c r="V10" s="123"/>
      <c r="W10" s="127"/>
      <c r="X10" s="123"/>
    </row>
    <row r="11" ht="23" customHeight="1" spans="1:24">
      <c r="A11" s="120">
        <v>6</v>
      </c>
      <c r="B11" s="121" t="s">
        <v>25</v>
      </c>
      <c r="C11" s="122">
        <f>D11+E11</f>
        <v>3093</v>
      </c>
      <c r="D11" s="124">
        <v>1936</v>
      </c>
      <c r="E11" s="124">
        <v>1157</v>
      </c>
      <c r="F11" s="122">
        <f>G11+H11</f>
        <v>3093</v>
      </c>
      <c r="G11" s="125">
        <v>1936</v>
      </c>
      <c r="H11" s="125">
        <v>1157</v>
      </c>
      <c r="I11" s="127">
        <f>F11/C11</f>
        <v>1</v>
      </c>
      <c r="J11" s="123">
        <f>COUNTIFS(月报表!B:B,B11,月报表!H:H,"是")</f>
        <v>15</v>
      </c>
      <c r="K11" s="123">
        <f>SUMIFS(月报表!S:S,月报表!B:B,B11,月报表!H:H,"是")-SUMIFS(月报表!AE:AE,月报表!B:B,B11,月报表!H:H,"是")</f>
        <v>1734.45</v>
      </c>
      <c r="L11" s="123">
        <f>COUNTIFS(月报表!$B:$B,$B11,月报表!$I:$I,"是")</f>
        <v>6</v>
      </c>
      <c r="M11" s="123">
        <f>SUMIFS(月报表!$S:$S,月报表!$B:$B,$B11,月报表!$I:$I,"是")-SUMIFS(月报表!$AE:$AE,月报表!$B:$B,$B11,月报表!$I:$I,"是")</f>
        <v>539.7</v>
      </c>
      <c r="N11" s="123">
        <f>COUNTIFS(月报表!$B:$B,$B11,月报表!$J:$J,"是")</f>
        <v>7</v>
      </c>
      <c r="O11" s="123">
        <f>SUMIFS(月报表!$S:$S,月报表!$B:$B,$B11,月报表!$J:$J,"是")-SUMIFS(月报表!$AE:$AE,月报表!$B:$B,$B11,月报表!$J:$J,"是")</f>
        <v>628.45</v>
      </c>
      <c r="P11" s="123">
        <f>COUNTIFS(月报表!$B:$B,$B11,月报表!$K:$K,"是")</f>
        <v>3</v>
      </c>
      <c r="Q11" s="123">
        <f>SUMIFS(月报表!$S:$S,月报表!$B:$B,$B11,月报表!$K:$K,"是")-SUMIFS(月报表!$AE:$AE,月报表!$B:$B,$B11,月报表!$K:$K,"是")</f>
        <v>626.58</v>
      </c>
      <c r="R11" s="123">
        <f>COUNTIFS(月报表!$B:$B,$B11,月报表!$L:$L,"是")</f>
        <v>1</v>
      </c>
      <c r="S11" s="123">
        <f>SUMIFS(月报表!$S:$S,月报表!$B:$B,$B11,月报表!$L:$L,"是")-SUMIFS(月报表!$AE:$AE,月报表!$B:$B,$B11,月报表!$L:$L,"是")</f>
        <v>100</v>
      </c>
      <c r="T11" s="123">
        <f>U11+V11</f>
        <v>2696.785458</v>
      </c>
      <c r="U11" s="123">
        <f>SUMIFS(月报表!$AG:$AG,月报表!$B:$B,$B11)</f>
        <v>1751.441458</v>
      </c>
      <c r="V11" s="123">
        <f>SUMIFS(月报表!$AH:$AH,月报表!$B:$B,$B11)</f>
        <v>945.344</v>
      </c>
      <c r="W11" s="127">
        <f>T11/C11</f>
        <v>0.871899598448109</v>
      </c>
      <c r="X11" s="123"/>
    </row>
    <row r="12" ht="23" customHeight="1" spans="1:24">
      <c r="A12" s="120">
        <v>7</v>
      </c>
      <c r="B12" s="121" t="s">
        <v>26</v>
      </c>
      <c r="C12" s="122"/>
      <c r="D12" s="124"/>
      <c r="E12" s="124"/>
      <c r="F12" s="123"/>
      <c r="G12" s="123"/>
      <c r="H12" s="123"/>
      <c r="I12" s="127"/>
      <c r="J12" s="123"/>
      <c r="K12" s="123"/>
      <c r="L12" s="123"/>
      <c r="M12" s="123"/>
      <c r="N12" s="123"/>
      <c r="O12" s="123"/>
      <c r="P12" s="123"/>
      <c r="Q12" s="123"/>
      <c r="R12" s="123"/>
      <c r="S12" s="123"/>
      <c r="T12" s="123"/>
      <c r="U12" s="123"/>
      <c r="V12" s="123"/>
      <c r="W12" s="127"/>
      <c r="X12" s="123"/>
    </row>
    <row r="13" ht="23" customHeight="1" spans="1:24">
      <c r="A13" s="120">
        <v>8</v>
      </c>
      <c r="B13" s="121" t="s">
        <v>27</v>
      </c>
      <c r="C13" s="122"/>
      <c r="D13" s="124"/>
      <c r="E13" s="124"/>
      <c r="F13" s="123"/>
      <c r="G13" s="123"/>
      <c r="H13" s="123"/>
      <c r="I13" s="127"/>
      <c r="J13" s="123"/>
      <c r="K13" s="123"/>
      <c r="L13" s="123"/>
      <c r="M13" s="123"/>
      <c r="N13" s="123"/>
      <c r="O13" s="123"/>
      <c r="P13" s="123"/>
      <c r="Q13" s="123"/>
      <c r="R13" s="123"/>
      <c r="S13" s="123"/>
      <c r="T13" s="123"/>
      <c r="U13" s="123"/>
      <c r="V13" s="123"/>
      <c r="W13" s="127"/>
      <c r="X13" s="123"/>
    </row>
    <row r="14" ht="23" customHeight="1" spans="1:24">
      <c r="A14" s="120">
        <v>9</v>
      </c>
      <c r="B14" s="121" t="s">
        <v>28</v>
      </c>
      <c r="C14" s="122"/>
      <c r="D14" s="124"/>
      <c r="E14" s="124"/>
      <c r="F14" s="123"/>
      <c r="G14" s="123"/>
      <c r="H14" s="123"/>
      <c r="I14" s="127"/>
      <c r="J14" s="123"/>
      <c r="K14" s="123"/>
      <c r="L14" s="123"/>
      <c r="M14" s="123"/>
      <c r="N14" s="123"/>
      <c r="O14" s="123"/>
      <c r="P14" s="123"/>
      <c r="Q14" s="123"/>
      <c r="R14" s="123"/>
      <c r="S14" s="123"/>
      <c r="T14" s="123"/>
      <c r="U14" s="123"/>
      <c r="V14" s="123"/>
      <c r="W14" s="127"/>
      <c r="X14" s="123"/>
    </row>
    <row r="15" ht="23" customHeight="1" spans="1:24">
      <c r="A15" s="120">
        <v>10</v>
      </c>
      <c r="B15" s="121" t="s">
        <v>29</v>
      </c>
      <c r="C15" s="122"/>
      <c r="D15" s="124"/>
      <c r="E15" s="124"/>
      <c r="F15" s="123"/>
      <c r="G15" s="123"/>
      <c r="H15" s="123"/>
      <c r="I15" s="127"/>
      <c r="J15" s="123"/>
      <c r="K15" s="123"/>
      <c r="L15" s="123"/>
      <c r="M15" s="123"/>
      <c r="N15" s="123"/>
      <c r="O15" s="123"/>
      <c r="P15" s="123"/>
      <c r="Q15" s="123"/>
      <c r="R15" s="123"/>
      <c r="S15" s="123"/>
      <c r="T15" s="123"/>
      <c r="U15" s="123"/>
      <c r="V15" s="123"/>
      <c r="W15" s="127"/>
      <c r="X15" s="123"/>
    </row>
  </sheetData>
  <mergeCells count="12">
    <mergeCell ref="C3:E3"/>
    <mergeCell ref="F3:I3"/>
    <mergeCell ref="J3:K3"/>
    <mergeCell ref="L3:M3"/>
    <mergeCell ref="N3:O3"/>
    <mergeCell ref="P3:Q3"/>
    <mergeCell ref="R3:S3"/>
    <mergeCell ref="T3:W3"/>
    <mergeCell ref="A3:A4"/>
    <mergeCell ref="B3:B4"/>
    <mergeCell ref="X3:X4"/>
    <mergeCell ref="A1:X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80"/>
  <sheetViews>
    <sheetView tabSelected="1" zoomScale="71" zoomScaleNormal="71" topLeftCell="N1" workbookViewId="0">
      <pane ySplit="4" topLeftCell="A31" activePane="bottomLeft" state="frozen"/>
      <selection/>
      <selection pane="bottomLeft" activeCell="AM6" sqref="AM6"/>
    </sheetView>
  </sheetViews>
  <sheetFormatPr defaultColWidth="9" defaultRowHeight="12"/>
  <cols>
    <col min="1" max="1" width="8.41666666666667" style="11" customWidth="1"/>
    <col min="2" max="2" width="16.6666666666667" style="11" customWidth="1"/>
    <col min="3" max="3" width="55.9444444444444" style="18" customWidth="1"/>
    <col min="4" max="4" width="44.7777777777778" style="18" customWidth="1"/>
    <col min="5" max="5" width="49.9907407407407" style="11" customWidth="1"/>
    <col min="6" max="6" width="16.25" style="18" customWidth="1"/>
    <col min="7" max="7" width="16" style="18" customWidth="1"/>
    <col min="8" max="8" width="10.1296296296296" style="11" customWidth="1"/>
    <col min="9" max="9" width="12.5" style="11" customWidth="1"/>
    <col min="10" max="10" width="11.6296296296296" style="11" customWidth="1"/>
    <col min="11" max="11" width="16.5555555555556" style="11" customWidth="1"/>
    <col min="12" max="12" width="11.7777777777778" style="11" customWidth="1"/>
    <col min="13" max="13" width="18.3796296296296" style="11" customWidth="1"/>
    <col min="14" max="14" width="17.1666666666667" style="11" customWidth="1"/>
    <col min="15" max="18" width="9" style="18" customWidth="1"/>
    <col min="19" max="19" width="13.0833333333333" style="18" customWidth="1"/>
    <col min="20" max="20" width="11.1111111111111" style="18"/>
    <col min="21" max="21" width="9.66666666666667" style="11"/>
    <col min="22" max="22" width="9" style="11"/>
    <col min="23" max="24" width="12.6296296296296" style="11"/>
    <col min="25" max="28" width="9" style="11"/>
    <col min="29" max="29" width="12.6296296296296" style="11"/>
    <col min="30" max="30" width="9" style="11"/>
    <col min="31" max="31" width="10.5833333333333" style="11" customWidth="1"/>
    <col min="32" max="32" width="11.75" style="16" customWidth="1"/>
    <col min="33" max="33" width="10.6666666666667" style="16"/>
    <col min="34" max="37" width="9" style="16"/>
    <col min="38" max="38" width="10" style="19"/>
    <col min="39" max="39" width="10.3703703703704" style="19"/>
    <col min="40" max="40" width="12.6296296296296" style="20"/>
    <col min="41" max="16384" width="9" style="11"/>
  </cols>
  <sheetData>
    <row r="1" s="11" customFormat="1" ht="52" customHeight="1" spans="1:40">
      <c r="A1" s="21" t="s">
        <v>30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87"/>
      <c r="AG1" s="87"/>
      <c r="AH1" s="87"/>
      <c r="AI1" s="87"/>
      <c r="AJ1" s="87"/>
      <c r="AK1" s="87"/>
      <c r="AL1" s="87"/>
      <c r="AM1" s="16"/>
      <c r="AN1" s="20"/>
    </row>
    <row r="2" s="12" customFormat="1" ht="19" customHeight="1" spans="1:40">
      <c r="A2" s="22" t="s">
        <v>31</v>
      </c>
      <c r="B2" s="22" t="s">
        <v>32</v>
      </c>
      <c r="C2" s="22" t="s">
        <v>33</v>
      </c>
      <c r="D2" s="22" t="s">
        <v>34</v>
      </c>
      <c r="E2" s="22" t="s">
        <v>35</v>
      </c>
      <c r="F2" s="22" t="s">
        <v>36</v>
      </c>
      <c r="G2" s="22" t="s">
        <v>37</v>
      </c>
      <c r="H2" s="22" t="s">
        <v>38</v>
      </c>
      <c r="I2" s="61" t="s">
        <v>39</v>
      </c>
      <c r="J2" s="61" t="s">
        <v>40</v>
      </c>
      <c r="K2" s="22" t="s">
        <v>41</v>
      </c>
      <c r="L2" s="22" t="s">
        <v>42</v>
      </c>
      <c r="M2" s="22" t="s">
        <v>43</v>
      </c>
      <c r="N2" s="22" t="s">
        <v>44</v>
      </c>
      <c r="O2" s="62" t="s">
        <v>45</v>
      </c>
      <c r="P2" s="63"/>
      <c r="Q2" s="63"/>
      <c r="R2" s="75"/>
      <c r="S2" s="22" t="s">
        <v>46</v>
      </c>
      <c r="T2" s="76" t="s">
        <v>47</v>
      </c>
      <c r="U2" s="77"/>
      <c r="V2" s="77"/>
      <c r="W2" s="77"/>
      <c r="X2" s="78"/>
      <c r="Y2" s="77" t="s">
        <v>48</v>
      </c>
      <c r="Z2" s="77"/>
      <c r="AA2" s="77"/>
      <c r="AB2" s="78"/>
      <c r="AC2" s="22" t="s">
        <v>49</v>
      </c>
      <c r="AD2" s="22" t="s">
        <v>50</v>
      </c>
      <c r="AE2" s="22" t="s">
        <v>51</v>
      </c>
      <c r="AF2" s="88" t="s">
        <v>52</v>
      </c>
      <c r="AG2" s="93" t="s">
        <v>53</v>
      </c>
      <c r="AH2" s="94"/>
      <c r="AI2" s="94"/>
      <c r="AJ2" s="94"/>
      <c r="AK2" s="95"/>
      <c r="AL2" s="96" t="s">
        <v>54</v>
      </c>
      <c r="AM2" s="97" t="s">
        <v>55</v>
      </c>
      <c r="AN2" s="98" t="s">
        <v>56</v>
      </c>
    </row>
    <row r="3" s="11" customFormat="1" ht="19" customHeight="1" spans="1:40">
      <c r="A3" s="23"/>
      <c r="B3" s="23"/>
      <c r="C3" s="23"/>
      <c r="D3" s="23"/>
      <c r="E3" s="23"/>
      <c r="F3" s="23"/>
      <c r="G3" s="23"/>
      <c r="H3" s="23"/>
      <c r="I3" s="64"/>
      <c r="J3" s="64"/>
      <c r="K3" s="23"/>
      <c r="L3" s="23"/>
      <c r="M3" s="23"/>
      <c r="N3" s="23"/>
      <c r="O3" s="65" t="s">
        <v>57</v>
      </c>
      <c r="P3" s="65" t="s">
        <v>58</v>
      </c>
      <c r="Q3" s="79" t="s">
        <v>59</v>
      </c>
      <c r="R3" s="80"/>
      <c r="S3" s="23"/>
      <c r="T3" s="81" t="s">
        <v>60</v>
      </c>
      <c r="U3" s="82" t="s">
        <v>61</v>
      </c>
      <c r="V3" s="82" t="s">
        <v>62</v>
      </c>
      <c r="W3" s="82" t="s">
        <v>63</v>
      </c>
      <c r="X3" s="82" t="s">
        <v>64</v>
      </c>
      <c r="Y3" s="82" t="s">
        <v>65</v>
      </c>
      <c r="Z3" s="82" t="s">
        <v>61</v>
      </c>
      <c r="AA3" s="82" t="s">
        <v>62</v>
      </c>
      <c r="AB3" s="82" t="s">
        <v>63</v>
      </c>
      <c r="AC3" s="23"/>
      <c r="AD3" s="23"/>
      <c r="AE3" s="23"/>
      <c r="AF3" s="89"/>
      <c r="AG3" s="53" t="s">
        <v>66</v>
      </c>
      <c r="AH3" s="53" t="s">
        <v>67</v>
      </c>
      <c r="AI3" s="53" t="s">
        <v>68</v>
      </c>
      <c r="AJ3" s="53" t="s">
        <v>69</v>
      </c>
      <c r="AK3" s="53" t="s">
        <v>70</v>
      </c>
      <c r="AL3" s="99"/>
      <c r="AM3" s="97"/>
      <c r="AN3" s="98"/>
    </row>
    <row r="4" s="11" customFormat="1" ht="66" customHeight="1" spans="1:40">
      <c r="A4" s="24"/>
      <c r="B4" s="24"/>
      <c r="C4" s="24"/>
      <c r="D4" s="24"/>
      <c r="E4" s="24"/>
      <c r="F4" s="24"/>
      <c r="G4" s="24"/>
      <c r="H4" s="24"/>
      <c r="I4" s="66"/>
      <c r="J4" s="66"/>
      <c r="K4" s="24"/>
      <c r="L4" s="24"/>
      <c r="M4" s="24"/>
      <c r="N4" s="24"/>
      <c r="O4" s="67"/>
      <c r="P4" s="67"/>
      <c r="Q4" s="82" t="s">
        <v>71</v>
      </c>
      <c r="R4" s="82" t="s">
        <v>72</v>
      </c>
      <c r="S4" s="24"/>
      <c r="T4" s="81"/>
      <c r="U4" s="82"/>
      <c r="V4" s="82"/>
      <c r="W4" s="82"/>
      <c r="X4" s="82"/>
      <c r="Y4" s="82"/>
      <c r="Z4" s="82"/>
      <c r="AA4" s="82"/>
      <c r="AB4" s="82"/>
      <c r="AC4" s="24"/>
      <c r="AD4" s="24"/>
      <c r="AE4" s="24"/>
      <c r="AF4" s="90"/>
      <c r="AG4" s="100"/>
      <c r="AH4" s="100"/>
      <c r="AI4" s="100"/>
      <c r="AJ4" s="100"/>
      <c r="AK4" s="100"/>
      <c r="AL4" s="101"/>
      <c r="AM4" s="97"/>
      <c r="AN4" s="98"/>
    </row>
    <row r="5" s="13" customFormat="1" ht="39" customHeight="1" spans="1:40">
      <c r="A5" s="25">
        <v>1</v>
      </c>
      <c r="B5" s="26" t="s">
        <v>25</v>
      </c>
      <c r="C5" s="25" t="s">
        <v>73</v>
      </c>
      <c r="D5" s="27" t="s">
        <v>74</v>
      </c>
      <c r="E5" s="28" t="s">
        <v>75</v>
      </c>
      <c r="F5" s="130" t="s">
        <v>76</v>
      </c>
      <c r="G5" s="30">
        <v>20250103</v>
      </c>
      <c r="H5" s="31" t="s">
        <v>77</v>
      </c>
      <c r="I5" s="31" t="s">
        <v>77</v>
      </c>
      <c r="J5" s="31" t="s">
        <v>77</v>
      </c>
      <c r="K5" s="68"/>
      <c r="L5" s="68"/>
      <c r="M5" s="69" t="str">
        <f>VLOOKUP(F5,[1]项目信息综合查询_1!$AE$4:$AG$25,3,FALSE)</f>
        <v>20250106</v>
      </c>
      <c r="N5" s="69" t="str">
        <f>VLOOKUP(F5,[1]项目信息综合查询_1!$AE$4:$AH$25,4,FALSE)</f>
        <v>20251231</v>
      </c>
      <c r="O5" s="25" t="s">
        <v>78</v>
      </c>
      <c r="P5" s="25" t="s">
        <v>78</v>
      </c>
      <c r="Q5" s="25" t="s">
        <v>78</v>
      </c>
      <c r="R5" s="25" t="s">
        <v>78</v>
      </c>
      <c r="S5" s="33">
        <v>66.85</v>
      </c>
      <c r="T5" s="83">
        <v>16.55</v>
      </c>
      <c r="U5" s="83">
        <v>16.55</v>
      </c>
      <c r="V5" s="83"/>
      <c r="W5" s="35"/>
      <c r="X5" s="35"/>
      <c r="Y5" s="35">
        <v>50.3</v>
      </c>
      <c r="Z5" s="35">
        <v>50.3</v>
      </c>
      <c r="AA5" s="68"/>
      <c r="AB5" s="68"/>
      <c r="AC5" s="68"/>
      <c r="AD5" s="68"/>
      <c r="AE5" s="68"/>
      <c r="AF5" s="43">
        <f>AG5+AH5+AI5+AJ5+AK5</f>
        <v>47.39</v>
      </c>
      <c r="AG5" s="72">
        <v>13.15</v>
      </c>
      <c r="AH5" s="72">
        <v>34.24</v>
      </c>
      <c r="AI5" s="72"/>
      <c r="AJ5" s="72"/>
      <c r="AK5" s="72"/>
      <c r="AL5" s="102">
        <f>AF5/S5</f>
        <v>0.708900523560209</v>
      </c>
      <c r="AM5" s="43">
        <v>2</v>
      </c>
      <c r="AN5" s="86">
        <v>47.39</v>
      </c>
    </row>
    <row r="6" s="13" customFormat="1" ht="39" customHeight="1" spans="1:40">
      <c r="A6" s="25">
        <v>2</v>
      </c>
      <c r="B6" s="26" t="s">
        <v>25</v>
      </c>
      <c r="C6" s="27" t="s">
        <v>79</v>
      </c>
      <c r="D6" s="27" t="s">
        <v>80</v>
      </c>
      <c r="E6" s="32" t="s">
        <v>81</v>
      </c>
      <c r="F6" s="130" t="s">
        <v>82</v>
      </c>
      <c r="G6" s="30">
        <v>20250103</v>
      </c>
      <c r="H6" s="31" t="s">
        <v>77</v>
      </c>
      <c r="I6" s="31" t="s">
        <v>77</v>
      </c>
      <c r="J6" s="31" t="s">
        <v>77</v>
      </c>
      <c r="K6" s="68"/>
      <c r="L6" s="68"/>
      <c r="M6" s="69" t="str">
        <f>VLOOKUP(F6,[1]项目信息综合查询_1!$AE$4:$AG$25,3,FALSE)</f>
        <v>20250106</v>
      </c>
      <c r="N6" s="69" t="str">
        <f>VLOOKUP(F6,[1]项目信息综合查询_1!$AE$4:$AH$25,4,FALSE)</f>
        <v>20251231</v>
      </c>
      <c r="O6" s="70">
        <v>900</v>
      </c>
      <c r="P6" s="70">
        <v>900</v>
      </c>
      <c r="Q6" s="25">
        <v>900</v>
      </c>
      <c r="R6" s="25">
        <v>900</v>
      </c>
      <c r="S6" s="33">
        <v>158</v>
      </c>
      <c r="T6" s="83">
        <v>158</v>
      </c>
      <c r="U6" s="83">
        <v>158</v>
      </c>
      <c r="V6" s="35"/>
      <c r="W6" s="83"/>
      <c r="X6" s="83"/>
      <c r="Y6" s="83"/>
      <c r="Z6" s="68"/>
      <c r="AA6" s="68"/>
      <c r="AB6" s="68"/>
      <c r="AC6" s="68"/>
      <c r="AD6" s="68"/>
      <c r="AE6" s="68"/>
      <c r="AF6" s="43">
        <f t="shared" ref="AF6:AF11" si="0">AG6+AH6+AI6+AJ6+AK6</f>
        <v>115.8967</v>
      </c>
      <c r="AG6" s="72">
        <v>115.8967</v>
      </c>
      <c r="AH6" s="72"/>
      <c r="AI6" s="72"/>
      <c r="AJ6" s="72"/>
      <c r="AK6" s="72"/>
      <c r="AL6" s="102">
        <f>AF6/S6</f>
        <v>0.733523417721519</v>
      </c>
      <c r="AM6" s="43"/>
      <c r="AN6" s="86">
        <v>115.8967</v>
      </c>
    </row>
    <row r="7" s="13" customFormat="1" ht="39" customHeight="1" spans="1:40">
      <c r="A7" s="25">
        <v>3</v>
      </c>
      <c r="B7" s="26" t="s">
        <v>25</v>
      </c>
      <c r="C7" s="25" t="s">
        <v>83</v>
      </c>
      <c r="D7" s="27" t="s">
        <v>84</v>
      </c>
      <c r="E7" s="32" t="s">
        <v>85</v>
      </c>
      <c r="F7" s="130" t="s">
        <v>86</v>
      </c>
      <c r="G7" s="30">
        <v>20250103</v>
      </c>
      <c r="H7" s="31" t="s">
        <v>77</v>
      </c>
      <c r="I7" s="31" t="s">
        <v>77</v>
      </c>
      <c r="J7" s="31" t="s">
        <v>77</v>
      </c>
      <c r="K7" s="68"/>
      <c r="L7" s="68"/>
      <c r="M7" s="69" t="str">
        <f>VLOOKUP(F7,[1]项目信息综合查询_1!$AE$4:$AG$25,3,FALSE)</f>
        <v>20250106</v>
      </c>
      <c r="N7" s="69" t="str">
        <f>VLOOKUP(F7,[1]项目信息综合查询_1!$AE$4:$AH$25,4,FALSE)</f>
        <v>20251231</v>
      </c>
      <c r="O7" s="25">
        <v>264</v>
      </c>
      <c r="P7" s="25">
        <v>264</v>
      </c>
      <c r="Q7" s="25">
        <v>264</v>
      </c>
      <c r="R7" s="25">
        <v>264</v>
      </c>
      <c r="S7" s="84">
        <v>172.6</v>
      </c>
      <c r="T7" s="83">
        <v>172.6</v>
      </c>
      <c r="U7" s="83">
        <v>172.6</v>
      </c>
      <c r="V7" s="35"/>
      <c r="W7" s="35"/>
      <c r="X7" s="35"/>
      <c r="Y7" s="35"/>
      <c r="Z7" s="68"/>
      <c r="AA7" s="68"/>
      <c r="AB7" s="68"/>
      <c r="AC7" s="68"/>
      <c r="AD7" s="68"/>
      <c r="AE7" s="68"/>
      <c r="AF7" s="43">
        <v>144.85</v>
      </c>
      <c r="AG7" s="72">
        <v>144.85</v>
      </c>
      <c r="AH7" s="72"/>
      <c r="AI7" s="72"/>
      <c r="AJ7" s="72"/>
      <c r="AK7" s="72"/>
      <c r="AL7" s="102">
        <f>AF7/S7</f>
        <v>0.839223638470452</v>
      </c>
      <c r="AM7" s="43"/>
      <c r="AN7" s="86">
        <v>144.85</v>
      </c>
    </row>
    <row r="8" s="13" customFormat="1" ht="39" customHeight="1" spans="1:40">
      <c r="A8" s="25">
        <v>4</v>
      </c>
      <c r="B8" s="26" t="s">
        <v>25</v>
      </c>
      <c r="C8" s="25" t="s">
        <v>87</v>
      </c>
      <c r="D8" s="27" t="s">
        <v>88</v>
      </c>
      <c r="E8" s="32" t="s">
        <v>89</v>
      </c>
      <c r="F8" s="130" t="s">
        <v>90</v>
      </c>
      <c r="G8" s="30">
        <v>20250613</v>
      </c>
      <c r="H8" s="31" t="s">
        <v>77</v>
      </c>
      <c r="I8" s="31" t="s">
        <v>77</v>
      </c>
      <c r="J8" s="31" t="s">
        <v>77</v>
      </c>
      <c r="K8" s="68"/>
      <c r="L8" s="68"/>
      <c r="M8" s="69">
        <v>20250620</v>
      </c>
      <c r="N8" s="69">
        <v>20251231</v>
      </c>
      <c r="O8" s="25">
        <v>190</v>
      </c>
      <c r="P8" s="25">
        <v>400</v>
      </c>
      <c r="Q8" s="25">
        <v>190</v>
      </c>
      <c r="R8" s="25">
        <v>400</v>
      </c>
      <c r="S8" s="33">
        <v>40</v>
      </c>
      <c r="T8" s="83">
        <v>40</v>
      </c>
      <c r="U8" s="83">
        <v>40</v>
      </c>
      <c r="V8" s="35"/>
      <c r="W8" s="35"/>
      <c r="X8" s="35"/>
      <c r="Y8" s="35"/>
      <c r="Z8" s="68"/>
      <c r="AA8" s="68"/>
      <c r="AB8" s="68"/>
      <c r="AC8" s="68"/>
      <c r="AD8" s="68"/>
      <c r="AE8" s="68"/>
      <c r="AF8" s="43">
        <f t="shared" si="0"/>
        <v>20.7</v>
      </c>
      <c r="AG8" s="72">
        <v>20.7</v>
      </c>
      <c r="AH8" s="72"/>
      <c r="AI8" s="72"/>
      <c r="AJ8" s="72"/>
      <c r="AK8" s="72"/>
      <c r="AL8" s="102">
        <f t="shared" ref="AL8:AL15" si="1">AF8/S8</f>
        <v>0.5175</v>
      </c>
      <c r="AM8" s="43">
        <v>8</v>
      </c>
      <c r="AN8" s="86">
        <v>20.7</v>
      </c>
    </row>
    <row r="9" s="13" customFormat="1" ht="39" customHeight="1" spans="1:40">
      <c r="A9" s="25">
        <v>5</v>
      </c>
      <c r="B9" s="33" t="s">
        <v>91</v>
      </c>
      <c r="C9" s="34" t="s">
        <v>92</v>
      </c>
      <c r="D9" s="34" t="s">
        <v>93</v>
      </c>
      <c r="E9" s="25" t="s">
        <v>94</v>
      </c>
      <c r="F9" s="130" t="s">
        <v>95</v>
      </c>
      <c r="G9" s="30">
        <v>20250103</v>
      </c>
      <c r="H9" s="35" t="s">
        <v>96</v>
      </c>
      <c r="I9" s="35" t="s">
        <v>96</v>
      </c>
      <c r="J9" s="35" t="s">
        <v>97</v>
      </c>
      <c r="K9" s="68"/>
      <c r="L9" s="68"/>
      <c r="M9" s="69" t="str">
        <f>VLOOKUP(F9,[1]项目信息综合查询_1!$AE$4:$AG$25,3,FALSE)</f>
        <v>20250131</v>
      </c>
      <c r="N9" s="69" t="str">
        <f>VLOOKUP(F9,[1]项目信息综合查询_1!$AE$4:$AH$25,4,FALSE)</f>
        <v>20250731</v>
      </c>
      <c r="O9" s="25">
        <v>187</v>
      </c>
      <c r="P9" s="25">
        <v>576</v>
      </c>
      <c r="Q9" s="25">
        <v>28</v>
      </c>
      <c r="R9" s="25">
        <v>71</v>
      </c>
      <c r="S9" s="33">
        <v>150</v>
      </c>
      <c r="T9" s="83">
        <v>150</v>
      </c>
      <c r="U9" s="83">
        <v>150</v>
      </c>
      <c r="V9" s="35"/>
      <c r="W9" s="35"/>
      <c r="X9" s="35"/>
      <c r="Y9" s="35"/>
      <c r="Z9" s="68"/>
      <c r="AA9" s="68"/>
      <c r="AB9" s="91"/>
      <c r="AC9" s="68"/>
      <c r="AD9" s="68"/>
      <c r="AE9" s="68"/>
      <c r="AF9" s="43">
        <v>150</v>
      </c>
      <c r="AG9" s="72">
        <v>150</v>
      </c>
      <c r="AH9" s="72"/>
      <c r="AI9" s="72"/>
      <c r="AJ9" s="72"/>
      <c r="AK9" s="72"/>
      <c r="AL9" s="102">
        <f t="shared" si="1"/>
        <v>1</v>
      </c>
      <c r="AM9" s="43"/>
      <c r="AN9" s="86">
        <v>150</v>
      </c>
    </row>
    <row r="10" s="13" customFormat="1" ht="39" customHeight="1" spans="1:40">
      <c r="A10" s="25">
        <v>6</v>
      </c>
      <c r="B10" s="33" t="s">
        <v>91</v>
      </c>
      <c r="C10" s="25" t="s">
        <v>98</v>
      </c>
      <c r="D10" s="25" t="s">
        <v>99</v>
      </c>
      <c r="E10" s="36" t="s">
        <v>100</v>
      </c>
      <c r="F10" s="130" t="s">
        <v>101</v>
      </c>
      <c r="G10" s="37">
        <v>20250103</v>
      </c>
      <c r="H10" s="35" t="s">
        <v>97</v>
      </c>
      <c r="I10" s="35" t="s">
        <v>97</v>
      </c>
      <c r="J10" s="35" t="s">
        <v>97</v>
      </c>
      <c r="K10" s="68"/>
      <c r="L10" s="68"/>
      <c r="M10" s="69" t="str">
        <f>VLOOKUP(F10,[1]项目信息综合查询_1!$AE$4:$AG$25,3,FALSE)</f>
        <v>20250131</v>
      </c>
      <c r="N10" s="69" t="str">
        <f>VLOOKUP(F10,[1]项目信息综合查询_1!$AE$4:$AH$25,4,FALSE)</f>
        <v>20250531</v>
      </c>
      <c r="O10" s="25">
        <v>22</v>
      </c>
      <c r="P10" s="25">
        <v>98</v>
      </c>
      <c r="Q10" s="25">
        <v>4</v>
      </c>
      <c r="R10" s="25">
        <v>11</v>
      </c>
      <c r="S10" s="33">
        <v>50</v>
      </c>
      <c r="T10" s="83">
        <v>50</v>
      </c>
      <c r="U10" s="83">
        <v>50</v>
      </c>
      <c r="V10" s="35"/>
      <c r="W10" s="35"/>
      <c r="X10" s="35"/>
      <c r="Y10" s="35"/>
      <c r="Z10" s="68"/>
      <c r="AA10" s="68"/>
      <c r="AB10" s="68"/>
      <c r="AC10" s="68"/>
      <c r="AD10" s="68"/>
      <c r="AE10" s="68"/>
      <c r="AF10" s="43">
        <f>AG10+AH10+AI10+AJ10+AK10</f>
        <v>50</v>
      </c>
      <c r="AG10" s="72">
        <v>50</v>
      </c>
      <c r="AH10" s="72"/>
      <c r="AI10" s="72"/>
      <c r="AJ10" s="72"/>
      <c r="AK10" s="72"/>
      <c r="AL10" s="102">
        <f t="shared" si="1"/>
        <v>1</v>
      </c>
      <c r="AM10" s="43"/>
      <c r="AN10" s="86">
        <v>48.328687</v>
      </c>
    </row>
    <row r="11" s="13" customFormat="1" ht="39" customHeight="1" spans="1:40">
      <c r="A11" s="25">
        <v>7</v>
      </c>
      <c r="B11" s="33" t="s">
        <v>91</v>
      </c>
      <c r="C11" s="25" t="s">
        <v>102</v>
      </c>
      <c r="D11" s="25" t="s">
        <v>103</v>
      </c>
      <c r="E11" s="25" t="s">
        <v>104</v>
      </c>
      <c r="F11" s="130" t="s">
        <v>105</v>
      </c>
      <c r="G11" s="30">
        <v>20250103</v>
      </c>
      <c r="H11" s="35" t="s">
        <v>96</v>
      </c>
      <c r="I11" s="35" t="s">
        <v>97</v>
      </c>
      <c r="J11" s="35" t="s">
        <v>97</v>
      </c>
      <c r="K11" s="68"/>
      <c r="L11" s="68"/>
      <c r="M11" s="69" t="str">
        <f>VLOOKUP(F11,[1]项目信息综合查询_1!$AE$4:$AG$25,3,FALSE)</f>
        <v>20250210</v>
      </c>
      <c r="N11" s="69" t="str">
        <f>VLOOKUP(F11,[1]项目信息综合查询_1!$AE$4:$AH$25,4,FALSE)</f>
        <v>20250610</v>
      </c>
      <c r="O11" s="25">
        <v>37</v>
      </c>
      <c r="P11" s="25">
        <v>147</v>
      </c>
      <c r="Q11" s="25">
        <v>3</v>
      </c>
      <c r="R11" s="25">
        <v>6</v>
      </c>
      <c r="S11" s="33">
        <v>100</v>
      </c>
      <c r="T11" s="83">
        <v>100</v>
      </c>
      <c r="U11" s="83">
        <v>100</v>
      </c>
      <c r="V11" s="35"/>
      <c r="W11" s="35"/>
      <c r="X11" s="35"/>
      <c r="Y11" s="35"/>
      <c r="Z11" s="68"/>
      <c r="AA11" s="68"/>
      <c r="AB11" s="68"/>
      <c r="AC11" s="68"/>
      <c r="AD11" s="68"/>
      <c r="AE11" s="68"/>
      <c r="AF11" s="43">
        <f t="shared" si="0"/>
        <v>100</v>
      </c>
      <c r="AG11" s="72">
        <v>100</v>
      </c>
      <c r="AH11" s="72"/>
      <c r="AI11" s="72"/>
      <c r="AJ11" s="72"/>
      <c r="AK11" s="72"/>
      <c r="AL11" s="102">
        <f t="shared" si="1"/>
        <v>1</v>
      </c>
      <c r="AM11" s="43"/>
      <c r="AN11" s="86">
        <v>100</v>
      </c>
    </row>
    <row r="12" s="13" customFormat="1" ht="39" customHeight="1" spans="1:40">
      <c r="A12" s="25">
        <v>8</v>
      </c>
      <c r="B12" s="33" t="s">
        <v>91</v>
      </c>
      <c r="C12" s="38" t="s">
        <v>106</v>
      </c>
      <c r="D12" s="34" t="s">
        <v>107</v>
      </c>
      <c r="E12" s="39" t="s">
        <v>108</v>
      </c>
      <c r="F12" s="130" t="s">
        <v>109</v>
      </c>
      <c r="G12" s="40">
        <v>20250103</v>
      </c>
      <c r="H12" s="35" t="s">
        <v>97</v>
      </c>
      <c r="I12" s="35" t="s">
        <v>97</v>
      </c>
      <c r="J12" s="35" t="s">
        <v>97</v>
      </c>
      <c r="K12" s="68"/>
      <c r="L12" s="68" t="s">
        <v>96</v>
      </c>
      <c r="M12" s="69" t="str">
        <f>VLOOKUP(F12,[1]项目信息综合查询_1!$AE$4:$AG$25,3,FALSE)</f>
        <v>20250220</v>
      </c>
      <c r="N12" s="69" t="str">
        <f>VLOOKUP(F12,[1]项目信息综合查询_1!$AE$4:$AH$25,4,FALSE)</f>
        <v>20250830</v>
      </c>
      <c r="O12" s="25">
        <v>66</v>
      </c>
      <c r="P12" s="25">
        <v>220</v>
      </c>
      <c r="Q12" s="25">
        <v>9</v>
      </c>
      <c r="R12" s="25">
        <v>17</v>
      </c>
      <c r="S12" s="33">
        <v>100</v>
      </c>
      <c r="T12" s="83">
        <v>100</v>
      </c>
      <c r="U12" s="83">
        <v>100</v>
      </c>
      <c r="V12" s="35"/>
      <c r="W12" s="35"/>
      <c r="X12" s="35"/>
      <c r="Y12" s="35"/>
      <c r="Z12" s="68"/>
      <c r="AA12" s="68"/>
      <c r="AB12" s="68"/>
      <c r="AC12" s="68"/>
      <c r="AD12" s="68"/>
      <c r="AE12" s="68"/>
      <c r="AF12" s="43">
        <v>100</v>
      </c>
      <c r="AG12" s="72">
        <v>100</v>
      </c>
      <c r="AH12" s="72"/>
      <c r="AI12" s="72"/>
      <c r="AJ12" s="72"/>
      <c r="AK12" s="72"/>
      <c r="AL12" s="102">
        <f t="shared" si="1"/>
        <v>1</v>
      </c>
      <c r="AM12" s="43">
        <v>10</v>
      </c>
      <c r="AN12" s="86">
        <v>100</v>
      </c>
    </row>
    <row r="13" s="13" customFormat="1" ht="39" customHeight="1" spans="1:40">
      <c r="A13" s="25">
        <v>9</v>
      </c>
      <c r="B13" s="33" t="s">
        <v>91</v>
      </c>
      <c r="C13" s="38" t="s">
        <v>110</v>
      </c>
      <c r="D13" s="34" t="s">
        <v>107</v>
      </c>
      <c r="E13" s="36" t="s">
        <v>111</v>
      </c>
      <c r="F13" s="130" t="s">
        <v>112</v>
      </c>
      <c r="G13" s="41">
        <v>20250103</v>
      </c>
      <c r="H13" s="35" t="s">
        <v>97</v>
      </c>
      <c r="I13" s="35" t="s">
        <v>97</v>
      </c>
      <c r="J13" s="35" t="s">
        <v>97</v>
      </c>
      <c r="K13" s="68"/>
      <c r="L13" s="68"/>
      <c r="M13" s="71">
        <v>20250225</v>
      </c>
      <c r="N13" s="71">
        <v>20250930</v>
      </c>
      <c r="O13" s="25">
        <v>90</v>
      </c>
      <c r="P13" s="25">
        <v>235</v>
      </c>
      <c r="Q13" s="25">
        <v>3</v>
      </c>
      <c r="R13" s="25">
        <v>9</v>
      </c>
      <c r="S13" s="33">
        <v>100</v>
      </c>
      <c r="T13" s="83">
        <v>100</v>
      </c>
      <c r="U13" s="83">
        <v>100</v>
      </c>
      <c r="V13" s="35"/>
      <c r="W13" s="35"/>
      <c r="X13" s="35"/>
      <c r="Y13" s="35"/>
      <c r="Z13" s="68"/>
      <c r="AA13" s="68"/>
      <c r="AB13" s="68"/>
      <c r="AC13" s="68"/>
      <c r="AD13" s="68"/>
      <c r="AE13" s="68"/>
      <c r="AF13" s="43">
        <v>100</v>
      </c>
      <c r="AG13" s="72">
        <v>100</v>
      </c>
      <c r="AH13" s="72"/>
      <c r="AI13" s="72"/>
      <c r="AJ13" s="72"/>
      <c r="AK13" s="72"/>
      <c r="AL13" s="102">
        <f t="shared" si="1"/>
        <v>1</v>
      </c>
      <c r="AM13" s="43"/>
      <c r="AN13" s="86">
        <v>80</v>
      </c>
    </row>
    <row r="14" s="13" customFormat="1" ht="39" customHeight="1" spans="1:40">
      <c r="A14" s="25">
        <v>10</v>
      </c>
      <c r="B14" s="33" t="s">
        <v>91</v>
      </c>
      <c r="C14" s="25" t="s">
        <v>113</v>
      </c>
      <c r="D14" s="25" t="s">
        <v>114</v>
      </c>
      <c r="E14" s="36" t="s">
        <v>115</v>
      </c>
      <c r="F14" s="130" t="s">
        <v>116</v>
      </c>
      <c r="G14" s="41">
        <v>20250103</v>
      </c>
      <c r="H14" s="35" t="s">
        <v>97</v>
      </c>
      <c r="I14" s="35" t="s">
        <v>97</v>
      </c>
      <c r="J14" s="35" t="s">
        <v>97</v>
      </c>
      <c r="K14" s="68"/>
      <c r="L14" s="68"/>
      <c r="M14" s="71">
        <v>20250120</v>
      </c>
      <c r="N14" s="71">
        <v>20250531</v>
      </c>
      <c r="O14" s="25">
        <v>310</v>
      </c>
      <c r="P14" s="25">
        <v>1068</v>
      </c>
      <c r="Q14" s="25">
        <v>23</v>
      </c>
      <c r="R14" s="25">
        <v>87</v>
      </c>
      <c r="S14" s="33">
        <v>27</v>
      </c>
      <c r="T14" s="83">
        <v>27</v>
      </c>
      <c r="U14" s="83">
        <v>27</v>
      </c>
      <c r="V14" s="35"/>
      <c r="W14" s="35"/>
      <c r="X14" s="35"/>
      <c r="Y14" s="35"/>
      <c r="Z14" s="68"/>
      <c r="AA14" s="68"/>
      <c r="AB14" s="68"/>
      <c r="AC14" s="68"/>
      <c r="AD14" s="68"/>
      <c r="AE14" s="68"/>
      <c r="AF14" s="43">
        <v>23.518758</v>
      </c>
      <c r="AG14" s="72">
        <v>23.518758</v>
      </c>
      <c r="AH14" s="72"/>
      <c r="AI14" s="72"/>
      <c r="AJ14" s="72"/>
      <c r="AK14" s="72"/>
      <c r="AL14" s="102">
        <f t="shared" si="1"/>
        <v>0.871065111111111</v>
      </c>
      <c r="AM14" s="43"/>
      <c r="AN14" s="86">
        <v>23.518758</v>
      </c>
    </row>
    <row r="15" s="13" customFormat="1" ht="39" customHeight="1" spans="1:40">
      <c r="A15" s="25">
        <v>11</v>
      </c>
      <c r="B15" s="33" t="s">
        <v>91</v>
      </c>
      <c r="C15" s="25" t="s">
        <v>117</v>
      </c>
      <c r="D15" s="25" t="s">
        <v>118</v>
      </c>
      <c r="E15" s="25" t="s">
        <v>119</v>
      </c>
      <c r="F15" s="130" t="s">
        <v>120</v>
      </c>
      <c r="G15" s="30">
        <v>20250613</v>
      </c>
      <c r="H15" s="35" t="s">
        <v>96</v>
      </c>
      <c r="I15" s="35" t="s">
        <v>97</v>
      </c>
      <c r="J15" s="35" t="s">
        <v>97</v>
      </c>
      <c r="K15" s="68"/>
      <c r="L15" s="68"/>
      <c r="M15" s="69">
        <v>20250627</v>
      </c>
      <c r="N15" s="69">
        <v>20251130</v>
      </c>
      <c r="O15" s="25">
        <v>223</v>
      </c>
      <c r="P15" s="25">
        <v>630</v>
      </c>
      <c r="Q15" s="25">
        <v>4</v>
      </c>
      <c r="R15" s="25">
        <v>15</v>
      </c>
      <c r="S15" s="33">
        <v>197</v>
      </c>
      <c r="T15" s="83">
        <v>197</v>
      </c>
      <c r="U15" s="69">
        <v>197</v>
      </c>
      <c r="V15" s="83"/>
      <c r="W15" s="35"/>
      <c r="X15" s="35"/>
      <c r="Y15" s="35"/>
      <c r="Z15" s="68"/>
      <c r="AA15" s="68"/>
      <c r="AB15" s="68"/>
      <c r="AC15" s="68"/>
      <c r="AD15" s="68"/>
      <c r="AE15" s="68"/>
      <c r="AF15" s="43">
        <v>160</v>
      </c>
      <c r="AG15" s="43">
        <v>160</v>
      </c>
      <c r="AH15" s="72"/>
      <c r="AI15" s="72"/>
      <c r="AJ15" s="72"/>
      <c r="AK15" s="72"/>
      <c r="AL15" s="102">
        <f t="shared" si="1"/>
        <v>0.812182741116751</v>
      </c>
      <c r="AM15" s="43"/>
      <c r="AN15" s="86">
        <v>124</v>
      </c>
    </row>
    <row r="16" s="13" customFormat="1" ht="39" customHeight="1" spans="1:40">
      <c r="A16" s="25">
        <v>12</v>
      </c>
      <c r="B16" s="33" t="s">
        <v>91</v>
      </c>
      <c r="C16" s="38" t="s">
        <v>121</v>
      </c>
      <c r="D16" s="34" t="s">
        <v>122</v>
      </c>
      <c r="E16" s="36" t="s">
        <v>123</v>
      </c>
      <c r="F16" s="130" t="s">
        <v>124</v>
      </c>
      <c r="G16" s="41">
        <v>20250103</v>
      </c>
      <c r="H16" s="35" t="s">
        <v>96</v>
      </c>
      <c r="I16" s="35" t="s">
        <v>97</v>
      </c>
      <c r="J16" s="35" t="s">
        <v>96</v>
      </c>
      <c r="K16" s="68"/>
      <c r="L16" s="68"/>
      <c r="M16" s="69" t="str">
        <f>VLOOKUP(F16,[1]项目信息综合查询_1!$AE$4:$AG$25,3,FALSE)</f>
        <v>20250210</v>
      </c>
      <c r="N16" s="69" t="str">
        <f>VLOOKUP(F16,[1]项目信息综合查询_1!$AE$4:$AH$25,4,FALSE)</f>
        <v>20250810</v>
      </c>
      <c r="O16" s="29">
        <v>1638</v>
      </c>
      <c r="P16" s="29">
        <v>4589</v>
      </c>
      <c r="Q16" s="29">
        <v>103</v>
      </c>
      <c r="R16" s="29">
        <v>328</v>
      </c>
      <c r="S16" s="33">
        <v>193.6</v>
      </c>
      <c r="T16" s="83">
        <v>183.6</v>
      </c>
      <c r="U16" s="83">
        <v>183.6</v>
      </c>
      <c r="V16" s="35"/>
      <c r="W16" s="35"/>
      <c r="X16" s="35"/>
      <c r="Y16" s="35"/>
      <c r="Z16" s="68"/>
      <c r="AA16" s="68"/>
      <c r="AB16" s="68"/>
      <c r="AC16" s="68"/>
      <c r="AD16" s="68"/>
      <c r="AE16" s="68">
        <v>10</v>
      </c>
      <c r="AF16" s="43">
        <v>167.076</v>
      </c>
      <c r="AG16" s="72">
        <v>167.076</v>
      </c>
      <c r="AH16" s="72"/>
      <c r="AI16" s="72"/>
      <c r="AJ16" s="72"/>
      <c r="AK16" s="72"/>
      <c r="AL16" s="102">
        <v>0.93</v>
      </c>
      <c r="AM16" s="43"/>
      <c r="AN16" s="86">
        <v>165.24</v>
      </c>
    </row>
    <row r="17" s="13" customFormat="1" ht="39" customHeight="1" spans="1:40">
      <c r="A17" s="25">
        <v>13</v>
      </c>
      <c r="B17" s="33" t="s">
        <v>91</v>
      </c>
      <c r="C17" s="38" t="s">
        <v>125</v>
      </c>
      <c r="D17" s="34" t="s">
        <v>93</v>
      </c>
      <c r="E17" s="42" t="s">
        <v>126</v>
      </c>
      <c r="F17" s="130" t="s">
        <v>127</v>
      </c>
      <c r="G17" s="41">
        <v>20250103</v>
      </c>
      <c r="H17" s="35" t="s">
        <v>96</v>
      </c>
      <c r="I17" s="35" t="s">
        <v>97</v>
      </c>
      <c r="J17" s="35" t="s">
        <v>96</v>
      </c>
      <c r="K17" s="68"/>
      <c r="L17" s="68"/>
      <c r="M17" s="69" t="str">
        <f>VLOOKUP(F17,[3]项目信息综合查询_1!$AE$4:$AG$25,3,FALSE)</f>
        <v>20250220</v>
      </c>
      <c r="N17" s="69" t="str">
        <f>VLOOKUP(F17,[3]项目信息综合查询_1!$AE$4:$AH$25,4,FALSE)</f>
        <v>20251130</v>
      </c>
      <c r="O17" s="25">
        <v>410</v>
      </c>
      <c r="P17" s="25">
        <v>1605</v>
      </c>
      <c r="Q17" s="25">
        <v>12</v>
      </c>
      <c r="R17" s="25">
        <v>37</v>
      </c>
      <c r="S17" s="33">
        <v>151.25</v>
      </c>
      <c r="T17" s="83">
        <v>151.25</v>
      </c>
      <c r="U17" s="83">
        <v>151.25</v>
      </c>
      <c r="V17" s="35"/>
      <c r="W17" s="35"/>
      <c r="X17" s="35"/>
      <c r="Y17" s="35"/>
      <c r="Z17" s="68"/>
      <c r="AA17" s="68"/>
      <c r="AB17" s="68"/>
      <c r="AC17" s="68"/>
      <c r="AD17" s="68"/>
      <c r="AE17" s="68"/>
      <c r="AF17" s="43">
        <f>AG17+AH17+AI17+AJ17+AK17</f>
        <v>151.25</v>
      </c>
      <c r="AG17" s="72">
        <v>151.25</v>
      </c>
      <c r="AH17" s="72"/>
      <c r="AI17" s="72"/>
      <c r="AJ17" s="72"/>
      <c r="AK17" s="72"/>
      <c r="AL17" s="102">
        <f>AF17/S17</f>
        <v>1</v>
      </c>
      <c r="AM17" s="43"/>
      <c r="AN17" s="86">
        <v>151.25</v>
      </c>
    </row>
    <row r="18" s="13" customFormat="1" ht="39" customHeight="1" spans="1:40">
      <c r="A18" s="25">
        <v>14</v>
      </c>
      <c r="B18" s="26" t="s">
        <v>25</v>
      </c>
      <c r="C18" s="25" t="s">
        <v>128</v>
      </c>
      <c r="D18" s="27" t="s">
        <v>129</v>
      </c>
      <c r="E18" s="32" t="s">
        <v>130</v>
      </c>
      <c r="F18" s="130" t="s">
        <v>131</v>
      </c>
      <c r="G18" s="30">
        <v>20250103</v>
      </c>
      <c r="H18" s="31" t="s">
        <v>132</v>
      </c>
      <c r="I18" s="31" t="s">
        <v>77</v>
      </c>
      <c r="J18" s="31" t="s">
        <v>77</v>
      </c>
      <c r="K18" s="68"/>
      <c r="L18" s="68"/>
      <c r="M18" s="69" t="str">
        <f>VLOOKUP(F18,[1]项目信息综合查询_1!$AE$4:$AG$25,3,FALSE)</f>
        <v>20250213</v>
      </c>
      <c r="N18" s="69" t="str">
        <f>VLOOKUP(F18,[1]项目信息综合查询_1!$AE$4:$AH$25,4,FALSE)</f>
        <v>20250630</v>
      </c>
      <c r="O18" s="25">
        <v>325</v>
      </c>
      <c r="P18" s="25">
        <v>1148</v>
      </c>
      <c r="Q18" s="25">
        <v>29</v>
      </c>
      <c r="R18" s="25">
        <v>72</v>
      </c>
      <c r="S18" s="33">
        <v>99</v>
      </c>
      <c r="T18" s="83">
        <v>99</v>
      </c>
      <c r="U18" s="69"/>
      <c r="V18" s="83">
        <v>99</v>
      </c>
      <c r="W18" s="35"/>
      <c r="X18" s="35"/>
      <c r="Y18" s="35"/>
      <c r="Z18" s="68"/>
      <c r="AA18" s="68"/>
      <c r="AB18" s="68"/>
      <c r="AC18" s="68"/>
      <c r="AD18" s="68"/>
      <c r="AE18" s="68"/>
      <c r="AF18" s="43">
        <f>AG18+AH18+AI18+AJ18+AK18</f>
        <v>99</v>
      </c>
      <c r="AG18" s="103">
        <v>99</v>
      </c>
      <c r="AH18" s="103"/>
      <c r="AI18" s="103"/>
      <c r="AJ18" s="103"/>
      <c r="AK18" s="103"/>
      <c r="AL18" s="104">
        <f>AF18/S18</f>
        <v>1</v>
      </c>
      <c r="AM18" s="43"/>
      <c r="AN18" s="86">
        <v>99</v>
      </c>
    </row>
    <row r="19" s="13" customFormat="1" ht="39" customHeight="1" spans="1:40">
      <c r="A19" s="25">
        <v>15</v>
      </c>
      <c r="B19" s="26" t="s">
        <v>25</v>
      </c>
      <c r="C19" s="25" t="s">
        <v>133</v>
      </c>
      <c r="D19" s="27" t="s">
        <v>134</v>
      </c>
      <c r="E19" s="32" t="s">
        <v>135</v>
      </c>
      <c r="F19" s="130" t="s">
        <v>136</v>
      </c>
      <c r="G19" s="30">
        <v>20250103</v>
      </c>
      <c r="H19" s="31" t="s">
        <v>77</v>
      </c>
      <c r="I19" s="31" t="s">
        <v>77</v>
      </c>
      <c r="J19" s="31" t="s">
        <v>77</v>
      </c>
      <c r="K19" s="68"/>
      <c r="L19" s="68"/>
      <c r="M19" s="69" t="str">
        <f>VLOOKUP(F19,[1]项目信息综合查询_1!$AE$4:$AG$25,3,FALSE)</f>
        <v>20250131</v>
      </c>
      <c r="N19" s="69" t="str">
        <f>VLOOKUP(F19,[1]项目信息综合查询_1!$AE$4:$AH$25,4,FALSE)</f>
        <v>20250831</v>
      </c>
      <c r="O19" s="25">
        <v>57</v>
      </c>
      <c r="P19" s="25">
        <v>179</v>
      </c>
      <c r="Q19" s="25">
        <v>4</v>
      </c>
      <c r="R19" s="25">
        <v>16</v>
      </c>
      <c r="S19" s="33">
        <v>99</v>
      </c>
      <c r="T19" s="83">
        <v>99</v>
      </c>
      <c r="U19" s="69"/>
      <c r="V19" s="83">
        <v>99</v>
      </c>
      <c r="W19" s="35"/>
      <c r="X19" s="35"/>
      <c r="Y19" s="35"/>
      <c r="Z19" s="68"/>
      <c r="AA19" s="68"/>
      <c r="AB19" s="68"/>
      <c r="AC19" s="68"/>
      <c r="AD19" s="68"/>
      <c r="AE19" s="68"/>
      <c r="AF19" s="43">
        <v>99</v>
      </c>
      <c r="AG19" s="103">
        <v>99</v>
      </c>
      <c r="AH19" s="103"/>
      <c r="AI19" s="103"/>
      <c r="AJ19" s="103"/>
      <c r="AK19" s="103"/>
      <c r="AL19" s="104">
        <v>1</v>
      </c>
      <c r="AM19" s="43"/>
      <c r="AN19" s="86">
        <v>99</v>
      </c>
    </row>
    <row r="20" s="13" customFormat="1" ht="39" customHeight="1" spans="1:40">
      <c r="A20" s="25">
        <v>16</v>
      </c>
      <c r="B20" s="26" t="s">
        <v>25</v>
      </c>
      <c r="C20" s="25" t="s">
        <v>137</v>
      </c>
      <c r="D20" s="27" t="s">
        <v>138</v>
      </c>
      <c r="E20" s="32" t="s">
        <v>139</v>
      </c>
      <c r="F20" s="130" t="s">
        <v>140</v>
      </c>
      <c r="G20" s="30">
        <v>20250103</v>
      </c>
      <c r="H20" s="31" t="s">
        <v>132</v>
      </c>
      <c r="I20" s="31" t="s">
        <v>132</v>
      </c>
      <c r="J20" s="31" t="s">
        <v>77</v>
      </c>
      <c r="K20" s="68"/>
      <c r="L20" s="68"/>
      <c r="M20" s="69" t="str">
        <f>VLOOKUP(F20,[1]项目信息综合查询_1!$AE$4:$AG$25,3,FALSE)</f>
        <v>20250131</v>
      </c>
      <c r="N20" s="69" t="str">
        <f>VLOOKUP(F20,[1]项目信息综合查询_1!$AE$4:$AH$25,4,FALSE)</f>
        <v>20250531</v>
      </c>
      <c r="O20" s="25">
        <v>4434</v>
      </c>
      <c r="P20" s="25">
        <v>13456</v>
      </c>
      <c r="Q20" s="25">
        <v>36</v>
      </c>
      <c r="R20" s="25">
        <v>114</v>
      </c>
      <c r="S20" s="33">
        <v>30</v>
      </c>
      <c r="T20" s="83">
        <v>30</v>
      </c>
      <c r="U20" s="69"/>
      <c r="V20" s="83">
        <v>30</v>
      </c>
      <c r="W20" s="35"/>
      <c r="X20" s="35"/>
      <c r="Y20" s="35"/>
      <c r="Z20" s="68"/>
      <c r="AA20" s="68"/>
      <c r="AB20" s="68"/>
      <c r="AC20" s="68"/>
      <c r="AD20" s="68"/>
      <c r="AE20" s="68"/>
      <c r="AF20" s="43">
        <v>30</v>
      </c>
      <c r="AG20" s="103">
        <v>30</v>
      </c>
      <c r="AH20" s="103"/>
      <c r="AI20" s="103"/>
      <c r="AJ20" s="103"/>
      <c r="AK20" s="103"/>
      <c r="AL20" s="104">
        <v>1</v>
      </c>
      <c r="AM20" s="43"/>
      <c r="AN20" s="86">
        <v>30</v>
      </c>
    </row>
    <row r="21" s="13" customFormat="1" ht="39" customHeight="1" spans="1:40">
      <c r="A21" s="25">
        <v>17</v>
      </c>
      <c r="B21" s="26" t="s">
        <v>25</v>
      </c>
      <c r="C21" s="25" t="s">
        <v>141</v>
      </c>
      <c r="D21" s="27" t="s">
        <v>142</v>
      </c>
      <c r="E21" s="32" t="s">
        <v>143</v>
      </c>
      <c r="F21" s="130" t="s">
        <v>144</v>
      </c>
      <c r="G21" s="30">
        <v>20250103</v>
      </c>
      <c r="H21" s="31" t="s">
        <v>132</v>
      </c>
      <c r="I21" s="31" t="s">
        <v>132</v>
      </c>
      <c r="J21" s="31" t="s">
        <v>132</v>
      </c>
      <c r="K21" s="68"/>
      <c r="L21" s="68"/>
      <c r="M21" s="69" t="str">
        <f>VLOOKUP(F21,[2]项目信息综合查询_1!$AE$4:$AG$26,3,FALSE)</f>
        <v>20250131</v>
      </c>
      <c r="N21" s="69" t="str">
        <f>VLOOKUP(F21,[2]项目信息综合查询_1!$AE$4:$AH$26,4)</f>
        <v>20250731</v>
      </c>
      <c r="O21" s="70">
        <v>580</v>
      </c>
      <c r="P21" s="70">
        <v>2227</v>
      </c>
      <c r="Q21" s="70">
        <v>7</v>
      </c>
      <c r="R21" s="70">
        <v>32</v>
      </c>
      <c r="S21" s="33">
        <v>29.7</v>
      </c>
      <c r="T21" s="83">
        <v>29.7</v>
      </c>
      <c r="U21" s="35"/>
      <c r="V21" s="83">
        <v>29.7</v>
      </c>
      <c r="W21" s="35"/>
      <c r="X21" s="35"/>
      <c r="Y21" s="35"/>
      <c r="Z21" s="68"/>
      <c r="AA21" s="68"/>
      <c r="AB21" s="68"/>
      <c r="AC21" s="68"/>
      <c r="AD21" s="68"/>
      <c r="AE21" s="68"/>
      <c r="AF21" s="43">
        <v>29.7</v>
      </c>
      <c r="AG21" s="103">
        <v>29.7</v>
      </c>
      <c r="AH21" s="103"/>
      <c r="AI21" s="103"/>
      <c r="AJ21" s="103"/>
      <c r="AK21" s="103"/>
      <c r="AL21" s="104">
        <v>1</v>
      </c>
      <c r="AM21" s="43"/>
      <c r="AN21" s="86">
        <v>29.7</v>
      </c>
    </row>
    <row r="22" s="13" customFormat="1" ht="39" customHeight="1" spans="1:40">
      <c r="A22" s="25">
        <v>18</v>
      </c>
      <c r="B22" s="26" t="s">
        <v>25</v>
      </c>
      <c r="C22" s="25" t="s">
        <v>145</v>
      </c>
      <c r="D22" s="27" t="s">
        <v>146</v>
      </c>
      <c r="E22" s="32" t="s">
        <v>147</v>
      </c>
      <c r="F22" s="131" t="s">
        <v>148</v>
      </c>
      <c r="G22" s="30">
        <v>20250103</v>
      </c>
      <c r="H22" s="32" t="s">
        <v>132</v>
      </c>
      <c r="I22" s="31" t="s">
        <v>132</v>
      </c>
      <c r="J22" s="31" t="s">
        <v>77</v>
      </c>
      <c r="K22" s="25"/>
      <c r="L22" s="25"/>
      <c r="M22" s="69" t="str">
        <f>VLOOKUP(F22,[1]项目信息综合查询_1!$AE$4:$AG$25,3,FALSE)</f>
        <v>20250131</v>
      </c>
      <c r="N22" s="69" t="str">
        <f>VLOOKUP(F22,[1]项目信息综合查询_1!$AE$4:$AH$25,4,FALSE)</f>
        <v>20250531</v>
      </c>
      <c r="O22" s="25">
        <v>4434</v>
      </c>
      <c r="P22" s="25">
        <v>13456</v>
      </c>
      <c r="Q22" s="25">
        <v>36</v>
      </c>
      <c r="R22" s="25">
        <v>114</v>
      </c>
      <c r="S22" s="33">
        <v>20</v>
      </c>
      <c r="T22" s="83">
        <v>20</v>
      </c>
      <c r="U22" s="25"/>
      <c r="V22" s="25">
        <v>20</v>
      </c>
      <c r="W22" s="25"/>
      <c r="X22" s="25"/>
      <c r="Y22" s="25"/>
      <c r="Z22" s="25"/>
      <c r="AA22" s="25"/>
      <c r="AB22" s="25"/>
      <c r="AC22" s="25"/>
      <c r="AD22" s="25"/>
      <c r="AE22" s="25"/>
      <c r="AF22" s="43">
        <v>20</v>
      </c>
      <c r="AG22" s="103">
        <v>20</v>
      </c>
      <c r="AH22" s="43"/>
      <c r="AI22" s="43"/>
      <c r="AJ22" s="43"/>
      <c r="AK22" s="43"/>
      <c r="AL22" s="104">
        <v>1</v>
      </c>
      <c r="AM22" s="43"/>
      <c r="AN22" s="105">
        <v>20</v>
      </c>
    </row>
    <row r="23" s="13" customFormat="1" ht="39" customHeight="1" spans="1:40">
      <c r="A23" s="25">
        <v>19</v>
      </c>
      <c r="B23" s="26" t="s">
        <v>25</v>
      </c>
      <c r="C23" s="25" t="s">
        <v>149</v>
      </c>
      <c r="D23" s="27" t="s">
        <v>150</v>
      </c>
      <c r="E23" s="32" t="s">
        <v>151</v>
      </c>
      <c r="F23" s="130" t="s">
        <v>152</v>
      </c>
      <c r="G23" s="30">
        <v>20250418</v>
      </c>
      <c r="H23" s="31" t="s">
        <v>132</v>
      </c>
      <c r="I23" s="31" t="s">
        <v>132</v>
      </c>
      <c r="J23" s="31" t="s">
        <v>132</v>
      </c>
      <c r="K23" s="68"/>
      <c r="L23" s="68"/>
      <c r="M23" s="69">
        <v>20250424</v>
      </c>
      <c r="N23" s="69">
        <v>20250830</v>
      </c>
      <c r="O23" s="25">
        <v>2090</v>
      </c>
      <c r="P23" s="25">
        <v>4788</v>
      </c>
      <c r="Q23" s="25">
        <v>29</v>
      </c>
      <c r="R23" s="25">
        <v>97</v>
      </c>
      <c r="S23" s="33">
        <v>34.98</v>
      </c>
      <c r="T23" s="83">
        <v>0</v>
      </c>
      <c r="U23" s="35"/>
      <c r="V23" s="35"/>
      <c r="W23" s="35"/>
      <c r="X23" s="35"/>
      <c r="Y23" s="35">
        <v>30</v>
      </c>
      <c r="Z23" s="35">
        <v>30</v>
      </c>
      <c r="AA23" s="68"/>
      <c r="AB23" s="68"/>
      <c r="AC23" s="68"/>
      <c r="AD23" s="68"/>
      <c r="AE23" s="68">
        <v>4.98</v>
      </c>
      <c r="AF23" s="43">
        <v>33</v>
      </c>
      <c r="AG23" s="103"/>
      <c r="AH23" s="103">
        <v>33</v>
      </c>
      <c r="AI23" s="103"/>
      <c r="AJ23" s="103"/>
      <c r="AK23" s="103"/>
      <c r="AL23" s="104">
        <v>1</v>
      </c>
      <c r="AM23" s="43"/>
      <c r="AN23" s="105">
        <v>30</v>
      </c>
    </row>
    <row r="24" s="13" customFormat="1" ht="39" customHeight="1" spans="1:40">
      <c r="A24" s="25">
        <v>20</v>
      </c>
      <c r="B24" s="26" t="s">
        <v>25</v>
      </c>
      <c r="C24" s="25" t="s">
        <v>153</v>
      </c>
      <c r="D24" s="27" t="s">
        <v>154</v>
      </c>
      <c r="E24" s="32" t="s">
        <v>155</v>
      </c>
      <c r="F24" s="130" t="s">
        <v>156</v>
      </c>
      <c r="G24" s="30">
        <v>20250103</v>
      </c>
      <c r="H24" s="31" t="s">
        <v>77</v>
      </c>
      <c r="I24" s="31" t="s">
        <v>77</v>
      </c>
      <c r="J24" s="31" t="s">
        <v>77</v>
      </c>
      <c r="K24" s="68"/>
      <c r="L24" s="68"/>
      <c r="M24" s="69" t="str">
        <f>VLOOKUP(F24,[1]项目信息综合查询_1!$AE$4:$AG$25,3,FALSE)</f>
        <v>20250106</v>
      </c>
      <c r="N24" s="69" t="str">
        <f>VLOOKUP(F24,[1]项目信息综合查询_1!$AE$4:$AH$25,4,FALSE)</f>
        <v>20251231</v>
      </c>
      <c r="O24" s="25" t="s">
        <v>78</v>
      </c>
      <c r="P24" s="25" t="s">
        <v>78</v>
      </c>
      <c r="Q24" s="25" t="s">
        <v>78</v>
      </c>
      <c r="R24" s="25" t="s">
        <v>78</v>
      </c>
      <c r="S24" s="33">
        <v>2.3</v>
      </c>
      <c r="T24" s="83">
        <v>2.3</v>
      </c>
      <c r="U24" s="35"/>
      <c r="V24" s="25">
        <v>2.3</v>
      </c>
      <c r="W24" s="35"/>
      <c r="X24" s="35"/>
      <c r="Y24" s="35"/>
      <c r="Z24" s="68"/>
      <c r="AA24" s="68"/>
      <c r="AB24" s="68"/>
      <c r="AC24" s="68"/>
      <c r="AD24" s="68"/>
      <c r="AE24" s="68"/>
      <c r="AF24" s="43">
        <v>2.3</v>
      </c>
      <c r="AG24" s="103">
        <v>2.3</v>
      </c>
      <c r="AH24" s="103"/>
      <c r="AI24" s="103"/>
      <c r="AJ24" s="103"/>
      <c r="AK24" s="103"/>
      <c r="AL24" s="104">
        <f t="shared" ref="AL24:AL28" si="2">AF24/S24</f>
        <v>1</v>
      </c>
      <c r="AM24" s="43"/>
      <c r="AN24" s="105">
        <v>2.3</v>
      </c>
    </row>
    <row r="25" s="13" customFormat="1" ht="39" customHeight="1" spans="1:40">
      <c r="A25" s="25">
        <v>21</v>
      </c>
      <c r="B25" s="26" t="s">
        <v>25</v>
      </c>
      <c r="C25" s="27" t="s">
        <v>157</v>
      </c>
      <c r="D25" s="27" t="s">
        <v>158</v>
      </c>
      <c r="E25" s="32" t="s">
        <v>159</v>
      </c>
      <c r="F25" s="130" t="s">
        <v>160</v>
      </c>
      <c r="G25" s="30">
        <v>20250103</v>
      </c>
      <c r="H25" s="31" t="s">
        <v>132</v>
      </c>
      <c r="I25" s="31" t="s">
        <v>132</v>
      </c>
      <c r="J25" s="31" t="s">
        <v>77</v>
      </c>
      <c r="K25" s="68"/>
      <c r="L25" s="68"/>
      <c r="M25" s="69">
        <v>20250228</v>
      </c>
      <c r="N25" s="69">
        <v>20251130</v>
      </c>
      <c r="O25" s="25">
        <v>6661</v>
      </c>
      <c r="P25" s="25">
        <v>15679</v>
      </c>
      <c r="Q25" s="25">
        <v>99</v>
      </c>
      <c r="R25" s="25">
        <v>334</v>
      </c>
      <c r="S25" s="33">
        <v>430</v>
      </c>
      <c r="T25" s="83">
        <v>210</v>
      </c>
      <c r="U25" s="35">
        <v>210</v>
      </c>
      <c r="V25" s="83"/>
      <c r="W25" s="35"/>
      <c r="X25" s="35"/>
      <c r="Y25" s="35">
        <v>70</v>
      </c>
      <c r="Z25" s="35">
        <v>70</v>
      </c>
      <c r="AA25" s="68"/>
      <c r="AB25" s="68"/>
      <c r="AC25" s="68"/>
      <c r="AD25" s="68"/>
      <c r="AE25" s="68">
        <v>150</v>
      </c>
      <c r="AF25" s="43">
        <f>AG25+AH25+AI25+AJ25+AK25</f>
        <v>175</v>
      </c>
      <c r="AG25" s="72">
        <v>175</v>
      </c>
      <c r="AH25" s="72"/>
      <c r="AI25" s="72"/>
      <c r="AJ25" s="72"/>
      <c r="AK25" s="72"/>
      <c r="AL25" s="102">
        <f t="shared" si="2"/>
        <v>0.406976744186047</v>
      </c>
      <c r="AM25" s="43"/>
      <c r="AN25" s="106">
        <v>140</v>
      </c>
    </row>
    <row r="26" s="13" customFormat="1" ht="39" customHeight="1" spans="1:40">
      <c r="A26" s="25">
        <v>22</v>
      </c>
      <c r="B26" s="33" t="s">
        <v>91</v>
      </c>
      <c r="C26" s="38" t="s">
        <v>161</v>
      </c>
      <c r="D26" s="34" t="s">
        <v>107</v>
      </c>
      <c r="E26" s="25" t="s">
        <v>162</v>
      </c>
      <c r="F26" s="130" t="s">
        <v>163</v>
      </c>
      <c r="G26" s="30">
        <v>20250124</v>
      </c>
      <c r="H26" s="35" t="s">
        <v>97</v>
      </c>
      <c r="I26" s="35" t="s">
        <v>97</v>
      </c>
      <c r="J26" s="35" t="s">
        <v>97</v>
      </c>
      <c r="K26" s="68" t="s">
        <v>96</v>
      </c>
      <c r="L26" s="68"/>
      <c r="M26" s="69" t="str">
        <f>VLOOKUP(F26,[1]项目信息综合查询_1!$AE$4:$AG$25,3,FALSE)</f>
        <v>20250228</v>
      </c>
      <c r="N26" s="69" t="str">
        <f>VLOOKUP(F26,[1]项目信息综合查询_1!$AE$4:$AH$25,4,FALSE)</f>
        <v>20250731</v>
      </c>
      <c r="O26" s="25">
        <v>204</v>
      </c>
      <c r="P26" s="25">
        <v>728</v>
      </c>
      <c r="Q26" s="25">
        <v>5</v>
      </c>
      <c r="R26" s="25">
        <v>16</v>
      </c>
      <c r="S26" s="33">
        <v>246.58</v>
      </c>
      <c r="T26" s="83">
        <v>0</v>
      </c>
      <c r="U26" s="35"/>
      <c r="V26" s="83"/>
      <c r="W26" s="35"/>
      <c r="X26" s="35"/>
      <c r="Y26" s="35">
        <v>246.58</v>
      </c>
      <c r="Z26" s="35">
        <v>246.58</v>
      </c>
      <c r="AA26" s="68"/>
      <c r="AB26" s="68"/>
      <c r="AC26" s="68"/>
      <c r="AD26" s="68"/>
      <c r="AE26" s="68"/>
      <c r="AF26" s="43">
        <v>221.58</v>
      </c>
      <c r="AG26" s="72"/>
      <c r="AH26" s="72">
        <v>221.58</v>
      </c>
      <c r="AI26" s="72"/>
      <c r="AJ26" s="72"/>
      <c r="AK26" s="72"/>
      <c r="AL26" s="102">
        <v>1</v>
      </c>
      <c r="AM26" s="43"/>
      <c r="AN26" s="106">
        <v>221.58</v>
      </c>
    </row>
    <row r="27" s="13" customFormat="1" ht="39" customHeight="1" spans="1:40">
      <c r="A27" s="25">
        <v>23</v>
      </c>
      <c r="B27" s="33" t="s">
        <v>91</v>
      </c>
      <c r="C27" s="25" t="s">
        <v>164</v>
      </c>
      <c r="D27" s="25" t="s">
        <v>165</v>
      </c>
      <c r="E27" s="25" t="s">
        <v>166</v>
      </c>
      <c r="F27" s="130" t="s">
        <v>167</v>
      </c>
      <c r="G27" s="30">
        <v>20250124</v>
      </c>
      <c r="H27" s="35" t="s">
        <v>96</v>
      </c>
      <c r="I27" s="35" t="s">
        <v>97</v>
      </c>
      <c r="J27" s="35" t="s">
        <v>96</v>
      </c>
      <c r="K27" s="68"/>
      <c r="L27" s="68"/>
      <c r="M27" s="69" t="str">
        <f>VLOOKUP(F27,[1]项目信息综合查询_1!$AE$4:$AG$25,3,FALSE)</f>
        <v>20250131</v>
      </c>
      <c r="N27" s="69" t="str">
        <f>VLOOKUP(F27,[1]项目信息综合查询_1!$AE$4:$AH$25,4,FALSE)</f>
        <v>20250430</v>
      </c>
      <c r="O27" s="25">
        <v>1362</v>
      </c>
      <c r="P27" s="25">
        <v>4838</v>
      </c>
      <c r="Q27" s="25">
        <v>140</v>
      </c>
      <c r="R27" s="25">
        <v>480</v>
      </c>
      <c r="S27" s="33">
        <v>50</v>
      </c>
      <c r="T27" s="83">
        <v>0</v>
      </c>
      <c r="U27" s="35"/>
      <c r="V27" s="83"/>
      <c r="W27" s="35"/>
      <c r="X27" s="35"/>
      <c r="Y27" s="35">
        <v>50</v>
      </c>
      <c r="Z27" s="35">
        <v>50</v>
      </c>
      <c r="AA27" s="68"/>
      <c r="AB27" s="68"/>
      <c r="AC27" s="68"/>
      <c r="AD27" s="68"/>
      <c r="AE27" s="68"/>
      <c r="AF27" s="43">
        <f>AG27+AH27+AI27+AJ27+AK27</f>
        <v>50</v>
      </c>
      <c r="AG27" s="72"/>
      <c r="AH27" s="72">
        <v>50</v>
      </c>
      <c r="AI27" s="72"/>
      <c r="AJ27" s="72"/>
      <c r="AK27" s="72"/>
      <c r="AL27" s="102">
        <f t="shared" si="2"/>
        <v>1</v>
      </c>
      <c r="AM27" s="43"/>
      <c r="AN27" s="106">
        <v>50</v>
      </c>
    </row>
    <row r="28" s="13" customFormat="1" ht="39" customHeight="1" spans="1:40">
      <c r="A28" s="25">
        <v>24</v>
      </c>
      <c r="B28" s="33" t="s">
        <v>91</v>
      </c>
      <c r="C28" s="25" t="s">
        <v>168</v>
      </c>
      <c r="D28" s="25" t="s">
        <v>103</v>
      </c>
      <c r="E28" s="25" t="s">
        <v>169</v>
      </c>
      <c r="F28" s="130" t="s">
        <v>170</v>
      </c>
      <c r="G28" s="30">
        <v>20250421</v>
      </c>
      <c r="H28" s="35" t="s">
        <v>96</v>
      </c>
      <c r="I28" s="35" t="s">
        <v>97</v>
      </c>
      <c r="J28" s="35" t="s">
        <v>97</v>
      </c>
      <c r="K28" s="68"/>
      <c r="L28" s="68"/>
      <c r="M28" s="69">
        <v>20250430</v>
      </c>
      <c r="N28" s="69">
        <v>20251130</v>
      </c>
      <c r="O28" s="25">
        <v>42</v>
      </c>
      <c r="P28" s="25">
        <v>141</v>
      </c>
      <c r="Q28" s="25">
        <v>2</v>
      </c>
      <c r="R28" s="25">
        <v>2</v>
      </c>
      <c r="S28" s="33">
        <v>50</v>
      </c>
      <c r="T28" s="83">
        <v>0</v>
      </c>
      <c r="U28" s="35"/>
      <c r="V28" s="35"/>
      <c r="W28" s="35"/>
      <c r="X28" s="35"/>
      <c r="Y28" s="35">
        <v>50</v>
      </c>
      <c r="Z28" s="35">
        <v>50</v>
      </c>
      <c r="AA28" s="68"/>
      <c r="AB28" s="68"/>
      <c r="AC28" s="68"/>
      <c r="AD28" s="68"/>
      <c r="AE28" s="68"/>
      <c r="AF28" s="43">
        <v>50</v>
      </c>
      <c r="AG28" s="72"/>
      <c r="AH28" s="72">
        <v>50</v>
      </c>
      <c r="AI28" s="72"/>
      <c r="AJ28" s="72"/>
      <c r="AK28" s="72"/>
      <c r="AL28" s="102">
        <f t="shared" si="2"/>
        <v>1</v>
      </c>
      <c r="AM28" s="43"/>
      <c r="AN28" s="106">
        <v>50</v>
      </c>
    </row>
    <row r="29" s="13" customFormat="1" ht="39" customHeight="1" spans="1:40">
      <c r="A29" s="25">
        <v>25</v>
      </c>
      <c r="B29" s="33" t="s">
        <v>91</v>
      </c>
      <c r="C29" s="38" t="s">
        <v>171</v>
      </c>
      <c r="D29" s="34" t="s">
        <v>172</v>
      </c>
      <c r="E29" s="30" t="s">
        <v>173</v>
      </c>
      <c r="F29" s="130" t="s">
        <v>174</v>
      </c>
      <c r="G29" s="30">
        <v>20250124</v>
      </c>
      <c r="H29" s="35" t="s">
        <v>96</v>
      </c>
      <c r="I29" s="35" t="s">
        <v>97</v>
      </c>
      <c r="J29" s="35" t="s">
        <v>96</v>
      </c>
      <c r="K29" s="68"/>
      <c r="L29" s="68"/>
      <c r="M29" s="69" t="str">
        <f>VLOOKUP(F29,[1]项目信息综合查询_1!$AE$4:$AG$25,3,FALSE)</f>
        <v>20250220</v>
      </c>
      <c r="N29" s="69" t="str">
        <f>VLOOKUP(F29,[1]项目信息综合查询_1!$AE$4:$AH$25,4,FALSE)</f>
        <v>20250830</v>
      </c>
      <c r="O29" s="25">
        <v>353</v>
      </c>
      <c r="P29" s="25">
        <v>1100</v>
      </c>
      <c r="Q29" s="25">
        <v>23</v>
      </c>
      <c r="R29" s="25">
        <v>56</v>
      </c>
      <c r="S29" s="33">
        <v>83.9</v>
      </c>
      <c r="T29" s="83">
        <v>0</v>
      </c>
      <c r="U29" s="35"/>
      <c r="V29" s="35"/>
      <c r="W29" s="83"/>
      <c r="X29" s="83"/>
      <c r="Y29" s="83">
        <v>83.9</v>
      </c>
      <c r="Z29" s="83">
        <v>83.9</v>
      </c>
      <c r="AA29" s="68"/>
      <c r="AB29" s="68"/>
      <c r="AC29" s="68"/>
      <c r="AD29" s="68"/>
      <c r="AE29" s="68"/>
      <c r="AF29" s="43">
        <v>83.9</v>
      </c>
      <c r="AG29" s="72"/>
      <c r="AH29" s="72">
        <v>83.9</v>
      </c>
      <c r="AI29" s="72"/>
      <c r="AJ29" s="72"/>
      <c r="AK29" s="72"/>
      <c r="AL29" s="102">
        <f t="shared" ref="AL27:AL30" si="3">AF29/S29</f>
        <v>1</v>
      </c>
      <c r="AM29" s="43">
        <v>10</v>
      </c>
      <c r="AN29" s="106">
        <v>83.9</v>
      </c>
    </row>
    <row r="30" s="13" customFormat="1" ht="39" customHeight="1" spans="1:40">
      <c r="A30" s="25">
        <v>26</v>
      </c>
      <c r="B30" s="30" t="s">
        <v>175</v>
      </c>
      <c r="C30" s="38" t="s">
        <v>176</v>
      </c>
      <c r="D30" s="34" t="s">
        <v>93</v>
      </c>
      <c r="E30" s="25" t="s">
        <v>177</v>
      </c>
      <c r="F30" s="130" t="s">
        <v>178</v>
      </c>
      <c r="G30" s="30">
        <v>20250124</v>
      </c>
      <c r="H30" s="35" t="s">
        <v>96</v>
      </c>
      <c r="I30" s="35" t="s">
        <v>97</v>
      </c>
      <c r="J30" s="35" t="s">
        <v>97</v>
      </c>
      <c r="K30" s="35" t="s">
        <v>96</v>
      </c>
      <c r="L30" s="35"/>
      <c r="M30" s="71">
        <v>20250125</v>
      </c>
      <c r="N30" s="71">
        <v>20251130</v>
      </c>
      <c r="O30" s="25">
        <v>632</v>
      </c>
      <c r="P30" s="25">
        <v>2120</v>
      </c>
      <c r="Q30" s="25">
        <v>19</v>
      </c>
      <c r="R30" s="25">
        <v>52</v>
      </c>
      <c r="S30" s="30">
        <v>280</v>
      </c>
      <c r="T30" s="83">
        <v>0</v>
      </c>
      <c r="U30" s="35"/>
      <c r="V30" s="35"/>
      <c r="W30" s="35"/>
      <c r="X30" s="35"/>
      <c r="Y30" s="35">
        <v>280</v>
      </c>
      <c r="Z30" s="35">
        <v>280</v>
      </c>
      <c r="AA30" s="68"/>
      <c r="AB30" s="68"/>
      <c r="AC30" s="68"/>
      <c r="AD30" s="68"/>
      <c r="AE30" s="68"/>
      <c r="AF30" s="43">
        <v>280</v>
      </c>
      <c r="AG30" s="72"/>
      <c r="AH30" s="72">
        <v>280</v>
      </c>
      <c r="AI30" s="72"/>
      <c r="AJ30" s="72"/>
      <c r="AK30" s="72"/>
      <c r="AL30" s="102">
        <f t="shared" si="3"/>
        <v>1</v>
      </c>
      <c r="AM30" s="43"/>
      <c r="AN30" s="106">
        <v>238</v>
      </c>
    </row>
    <row r="31" s="13" customFormat="1" ht="39" customHeight="1" spans="1:40">
      <c r="A31" s="25">
        <v>27</v>
      </c>
      <c r="B31" s="33" t="s">
        <v>91</v>
      </c>
      <c r="C31" s="38" t="s">
        <v>179</v>
      </c>
      <c r="D31" s="34" t="s">
        <v>93</v>
      </c>
      <c r="E31" s="25" t="s">
        <v>180</v>
      </c>
      <c r="F31" s="130" t="s">
        <v>181</v>
      </c>
      <c r="G31" s="30">
        <v>20250124</v>
      </c>
      <c r="H31" s="35" t="s">
        <v>97</v>
      </c>
      <c r="I31" s="35" t="s">
        <v>97</v>
      </c>
      <c r="J31" s="35" t="s">
        <v>96</v>
      </c>
      <c r="K31" s="68" t="s">
        <v>96</v>
      </c>
      <c r="L31" s="68"/>
      <c r="M31" s="69" t="str">
        <f>VLOOKUP(F31,[1]项目信息综合查询_1!$AE$4:$AG$25,3,FALSE)</f>
        <v>20250215</v>
      </c>
      <c r="N31" s="69" t="str">
        <f>VLOOKUP(F31,[1]项目信息综合查询_1!$AE$4:$AH$25,4,FALSE)</f>
        <v>20251130</v>
      </c>
      <c r="O31" s="25">
        <v>645</v>
      </c>
      <c r="P31" s="25">
        <v>1762</v>
      </c>
      <c r="Q31" s="25">
        <v>12</v>
      </c>
      <c r="R31" s="25">
        <v>36</v>
      </c>
      <c r="S31" s="33">
        <v>100</v>
      </c>
      <c r="T31" s="83">
        <v>0</v>
      </c>
      <c r="U31" s="35"/>
      <c r="V31" s="35"/>
      <c r="W31" s="35"/>
      <c r="X31" s="35"/>
      <c r="Y31" s="35">
        <v>100</v>
      </c>
      <c r="Z31" s="35">
        <v>100</v>
      </c>
      <c r="AA31" s="68"/>
      <c r="AB31" s="68"/>
      <c r="AC31" s="68"/>
      <c r="AD31" s="68"/>
      <c r="AE31" s="68"/>
      <c r="AF31" s="43">
        <v>90</v>
      </c>
      <c r="AG31" s="72"/>
      <c r="AH31" s="72">
        <v>90</v>
      </c>
      <c r="AI31" s="72"/>
      <c r="AJ31" s="72"/>
      <c r="AK31" s="72"/>
      <c r="AL31" s="102">
        <v>0.9</v>
      </c>
      <c r="AM31" s="43">
        <v>20</v>
      </c>
      <c r="AN31" s="106">
        <v>80</v>
      </c>
    </row>
    <row r="32" s="14" customFormat="1" ht="39" customHeight="1" spans="1:40">
      <c r="A32" s="43">
        <v>28</v>
      </c>
      <c r="B32" s="44" t="s">
        <v>25</v>
      </c>
      <c r="C32" s="43" t="s">
        <v>182</v>
      </c>
      <c r="D32" s="45" t="s">
        <v>183</v>
      </c>
      <c r="E32" s="46" t="s">
        <v>184</v>
      </c>
      <c r="F32" s="132" t="s">
        <v>185</v>
      </c>
      <c r="G32" s="48">
        <v>20250124</v>
      </c>
      <c r="H32" s="49" t="s">
        <v>77</v>
      </c>
      <c r="I32" s="49" t="s">
        <v>77</v>
      </c>
      <c r="J32" s="49" t="s">
        <v>77</v>
      </c>
      <c r="K32" s="72"/>
      <c r="L32" s="72"/>
      <c r="M32" s="73" t="s">
        <v>186</v>
      </c>
      <c r="N32" s="73" t="s">
        <v>187</v>
      </c>
      <c r="O32" s="43">
        <v>56</v>
      </c>
      <c r="P32" s="43">
        <v>119</v>
      </c>
      <c r="Q32" s="43">
        <v>56</v>
      </c>
      <c r="R32" s="43">
        <v>119</v>
      </c>
      <c r="S32" s="85">
        <v>110.72</v>
      </c>
      <c r="T32" s="86">
        <v>0</v>
      </c>
      <c r="U32" s="57"/>
      <c r="V32" s="57"/>
      <c r="W32" s="57"/>
      <c r="X32" s="57"/>
      <c r="Y32" s="57">
        <v>110.72</v>
      </c>
      <c r="Z32" s="57">
        <v>110.72</v>
      </c>
      <c r="AA32" s="72"/>
      <c r="AB32" s="72"/>
      <c r="AC32" s="72"/>
      <c r="AD32" s="72"/>
      <c r="AE32" s="72"/>
      <c r="AF32" s="43">
        <v>87.68</v>
      </c>
      <c r="AG32" s="72"/>
      <c r="AH32" s="72">
        <v>87.68</v>
      </c>
      <c r="AI32" s="72"/>
      <c r="AJ32" s="72"/>
      <c r="AK32" s="72"/>
      <c r="AL32" s="102">
        <f t="shared" ref="AL32:AL34" si="4">AF32/S32</f>
        <v>0.791907514450867</v>
      </c>
      <c r="AM32" s="43"/>
      <c r="AN32" s="86">
        <v>87.68</v>
      </c>
    </row>
    <row r="33" s="15" customFormat="1" ht="24" spans="1:40">
      <c r="A33" s="43">
        <v>29</v>
      </c>
      <c r="B33" s="44" t="s">
        <v>25</v>
      </c>
      <c r="C33" s="43" t="s">
        <v>188</v>
      </c>
      <c r="D33" s="50" t="s">
        <v>189</v>
      </c>
      <c r="E33" s="51" t="s">
        <v>190</v>
      </c>
      <c r="F33" s="133" t="s">
        <v>191</v>
      </c>
      <c r="G33" s="43">
        <v>20250812</v>
      </c>
      <c r="H33" s="52" t="s">
        <v>77</v>
      </c>
      <c r="I33" s="52" t="s">
        <v>77</v>
      </c>
      <c r="J33" s="52" t="s">
        <v>77</v>
      </c>
      <c r="K33" s="74"/>
      <c r="L33" s="74"/>
      <c r="M33" s="43">
        <v>20250430</v>
      </c>
      <c r="N33" s="43">
        <v>20251231</v>
      </c>
      <c r="O33" s="43"/>
      <c r="P33" s="43">
        <v>200</v>
      </c>
      <c r="Q33" s="43"/>
      <c r="R33" s="43">
        <v>200</v>
      </c>
      <c r="S33" s="43">
        <v>10</v>
      </c>
      <c r="T33" s="43">
        <v>0</v>
      </c>
      <c r="U33" s="74"/>
      <c r="V33" s="74"/>
      <c r="W33" s="74"/>
      <c r="X33" s="74">
        <v>1.1</v>
      </c>
      <c r="Y33" s="43">
        <v>10</v>
      </c>
      <c r="Z33" s="43">
        <v>10</v>
      </c>
      <c r="AA33" s="74"/>
      <c r="AB33" s="74"/>
      <c r="AC33" s="74"/>
      <c r="AD33" s="74"/>
      <c r="AE33" s="74"/>
      <c r="AF33" s="43">
        <v>2.2</v>
      </c>
      <c r="AG33" s="43"/>
      <c r="AH33" s="43">
        <v>2.2</v>
      </c>
      <c r="AI33" s="43"/>
      <c r="AJ33" s="43"/>
      <c r="AK33" s="43"/>
      <c r="AL33" s="102">
        <f t="shared" si="4"/>
        <v>0.22</v>
      </c>
      <c r="AM33" s="43"/>
      <c r="AN33" s="86">
        <v>2.2</v>
      </c>
    </row>
    <row r="34" s="16" customFormat="1" ht="25" customHeight="1" spans="1:40">
      <c r="A34" s="53">
        <v>30</v>
      </c>
      <c r="B34" s="54" t="s">
        <v>91</v>
      </c>
      <c r="C34" s="53" t="s">
        <v>192</v>
      </c>
      <c r="D34" s="55" t="s">
        <v>193</v>
      </c>
      <c r="E34" s="56" t="s">
        <v>194</v>
      </c>
      <c r="F34" s="133" t="s">
        <v>195</v>
      </c>
      <c r="G34" s="43">
        <v>20250812</v>
      </c>
      <c r="H34" s="57" t="s">
        <v>196</v>
      </c>
      <c r="I34" s="57" t="s">
        <v>196</v>
      </c>
      <c r="J34" s="57" t="s">
        <v>196</v>
      </c>
      <c r="K34" s="74"/>
      <c r="L34" s="74"/>
      <c r="M34" s="43">
        <v>20250101</v>
      </c>
      <c r="N34" s="43">
        <v>20251231</v>
      </c>
      <c r="O34" s="43"/>
      <c r="P34" s="43">
        <v>200</v>
      </c>
      <c r="Q34" s="43"/>
      <c r="R34" s="43">
        <v>200</v>
      </c>
      <c r="S34" s="43">
        <v>44</v>
      </c>
      <c r="T34" s="43">
        <v>0</v>
      </c>
      <c r="U34" s="74"/>
      <c r="V34" s="74"/>
      <c r="W34" s="74"/>
      <c r="X34" s="74"/>
      <c r="Y34" s="43">
        <v>44</v>
      </c>
      <c r="Z34" s="43">
        <v>44</v>
      </c>
      <c r="AA34" s="74"/>
      <c r="AB34" s="74"/>
      <c r="AC34" s="74"/>
      <c r="AD34" s="74"/>
      <c r="AE34" s="74"/>
      <c r="AF34" s="43">
        <v>12.744</v>
      </c>
      <c r="AG34" s="43"/>
      <c r="AH34" s="43">
        <v>12.744</v>
      </c>
      <c r="AI34" s="43"/>
      <c r="AJ34" s="43"/>
      <c r="AK34" s="43"/>
      <c r="AL34" s="102">
        <f t="shared" si="4"/>
        <v>0.289636363636364</v>
      </c>
      <c r="AM34" s="43"/>
      <c r="AN34" s="86">
        <v>12.744</v>
      </c>
    </row>
    <row r="35" s="17" customFormat="1" ht="36" customHeight="1" spans="1:40">
      <c r="A35" s="25">
        <v>31</v>
      </c>
      <c r="B35" s="33" t="s">
        <v>91</v>
      </c>
      <c r="C35" s="58" t="s">
        <v>197</v>
      </c>
      <c r="D35" s="38" t="s">
        <v>198</v>
      </c>
      <c r="E35" s="59" t="s">
        <v>199</v>
      </c>
      <c r="F35" s="134" t="s">
        <v>200</v>
      </c>
      <c r="G35" s="38">
        <v>20250812</v>
      </c>
      <c r="H35" s="35" t="s">
        <v>196</v>
      </c>
      <c r="I35" s="35" t="s">
        <v>196</v>
      </c>
      <c r="J35" s="35" t="s">
        <v>196</v>
      </c>
      <c r="K35" s="38"/>
      <c r="L35" s="38"/>
      <c r="M35" s="69">
        <v>20250910</v>
      </c>
      <c r="N35" s="69">
        <v>20251030</v>
      </c>
      <c r="O35" s="25">
        <v>76</v>
      </c>
      <c r="P35" s="25">
        <v>299</v>
      </c>
      <c r="Q35" s="25">
        <v>5</v>
      </c>
      <c r="R35" s="25">
        <v>12</v>
      </c>
      <c r="S35" s="38">
        <v>3.95</v>
      </c>
      <c r="T35" s="38"/>
      <c r="U35" s="59"/>
      <c r="V35" s="59"/>
      <c r="W35" s="59"/>
      <c r="X35" s="59"/>
      <c r="Y35" s="92">
        <v>3.95</v>
      </c>
      <c r="Z35" s="38"/>
      <c r="AA35" s="59"/>
      <c r="AB35" s="59"/>
      <c r="AC35" s="59"/>
      <c r="AD35" s="59"/>
      <c r="AE35" s="59"/>
      <c r="AF35" s="43">
        <v>3.95</v>
      </c>
      <c r="AG35" s="43"/>
      <c r="AH35" s="43"/>
      <c r="AI35" s="43"/>
      <c r="AJ35" s="43"/>
      <c r="AK35" s="43"/>
      <c r="AL35" s="107">
        <v>1</v>
      </c>
      <c r="AM35" s="43"/>
      <c r="AN35" s="86">
        <v>3</v>
      </c>
    </row>
    <row r="36" s="17" customFormat="1" ht="36" customHeight="1" spans="1:40">
      <c r="A36" s="25"/>
      <c r="B36" s="33"/>
      <c r="C36" s="58" t="s">
        <v>201</v>
      </c>
      <c r="D36" s="38"/>
      <c r="E36" s="59" t="s">
        <v>202</v>
      </c>
      <c r="F36" s="38"/>
      <c r="G36" s="38"/>
      <c r="H36" s="35"/>
      <c r="I36" s="35"/>
      <c r="J36" s="35"/>
      <c r="K36" s="38"/>
      <c r="L36" s="38"/>
      <c r="M36" s="69"/>
      <c r="N36" s="69"/>
      <c r="O36" s="25">
        <v>53</v>
      </c>
      <c r="P36" s="25">
        <v>174</v>
      </c>
      <c r="Q36" s="25">
        <v>16</v>
      </c>
      <c r="R36" s="25">
        <v>51</v>
      </c>
      <c r="S36" s="38">
        <v>5.22</v>
      </c>
      <c r="T36" s="38"/>
      <c r="U36" s="59"/>
      <c r="V36" s="59"/>
      <c r="W36" s="59"/>
      <c r="X36" s="59"/>
      <c r="Y36" s="59">
        <v>5.22</v>
      </c>
      <c r="Z36" s="59"/>
      <c r="AA36" s="59"/>
      <c r="AB36" s="59"/>
      <c r="AC36" s="59"/>
      <c r="AD36" s="59"/>
      <c r="AE36" s="59"/>
      <c r="AF36" s="43">
        <v>5.22</v>
      </c>
      <c r="AG36" s="74"/>
      <c r="AH36" s="74"/>
      <c r="AI36" s="74"/>
      <c r="AJ36" s="74"/>
      <c r="AK36" s="74"/>
      <c r="AL36" s="107">
        <v>1</v>
      </c>
      <c r="AM36" s="43"/>
      <c r="AN36" s="86">
        <v>4.5</v>
      </c>
    </row>
    <row r="37" s="17" customFormat="1" ht="36" customHeight="1" spans="1:40">
      <c r="A37" s="25"/>
      <c r="B37" s="33"/>
      <c r="C37" s="58" t="s">
        <v>203</v>
      </c>
      <c r="D37" s="38"/>
      <c r="E37" s="59" t="s">
        <v>204</v>
      </c>
      <c r="F37" s="38"/>
      <c r="G37" s="38"/>
      <c r="H37" s="35"/>
      <c r="I37" s="35"/>
      <c r="J37" s="35"/>
      <c r="K37" s="38"/>
      <c r="L37" s="38"/>
      <c r="M37" s="69"/>
      <c r="N37" s="69"/>
      <c r="O37" s="25">
        <v>57</v>
      </c>
      <c r="P37" s="25">
        <v>199</v>
      </c>
      <c r="Q37" s="25">
        <v>10</v>
      </c>
      <c r="R37" s="25">
        <v>23</v>
      </c>
      <c r="S37" s="38">
        <v>4.25</v>
      </c>
      <c r="T37" s="38"/>
      <c r="U37" s="59"/>
      <c r="V37" s="59"/>
      <c r="W37" s="59"/>
      <c r="X37" s="59"/>
      <c r="Y37" s="59">
        <v>4.25</v>
      </c>
      <c r="Z37" s="59"/>
      <c r="AA37" s="59"/>
      <c r="AB37" s="59"/>
      <c r="AC37" s="59"/>
      <c r="AD37" s="59"/>
      <c r="AE37" s="59"/>
      <c r="AF37" s="43">
        <v>4.25</v>
      </c>
      <c r="AG37" s="74"/>
      <c r="AH37" s="74"/>
      <c r="AI37" s="74"/>
      <c r="AJ37" s="74"/>
      <c r="AK37" s="74"/>
      <c r="AL37" s="107">
        <v>1</v>
      </c>
      <c r="AM37" s="43"/>
      <c r="AN37" s="86">
        <v>3.5</v>
      </c>
    </row>
    <row r="38" s="17" customFormat="1" ht="36" customHeight="1" spans="1:40">
      <c r="A38" s="25"/>
      <c r="B38" s="33"/>
      <c r="C38" s="58" t="s">
        <v>205</v>
      </c>
      <c r="D38" s="38"/>
      <c r="E38" s="59" t="s">
        <v>206</v>
      </c>
      <c r="F38" s="38"/>
      <c r="G38" s="38"/>
      <c r="H38" s="35"/>
      <c r="I38" s="35"/>
      <c r="J38" s="35"/>
      <c r="K38" s="38"/>
      <c r="L38" s="38"/>
      <c r="M38" s="69"/>
      <c r="N38" s="69"/>
      <c r="O38" s="25">
        <v>152</v>
      </c>
      <c r="P38" s="25">
        <v>576</v>
      </c>
      <c r="Q38" s="25">
        <v>26</v>
      </c>
      <c r="R38" s="25">
        <v>86</v>
      </c>
      <c r="S38" s="38">
        <v>14</v>
      </c>
      <c r="T38" s="38"/>
      <c r="U38" s="59"/>
      <c r="V38" s="59"/>
      <c r="W38" s="59"/>
      <c r="X38" s="59"/>
      <c r="Y38" s="59">
        <v>14</v>
      </c>
      <c r="Z38" s="59"/>
      <c r="AA38" s="59"/>
      <c r="AB38" s="59"/>
      <c r="AC38" s="59"/>
      <c r="AD38" s="59"/>
      <c r="AE38" s="59"/>
      <c r="AF38" s="43">
        <v>12</v>
      </c>
      <c r="AG38" s="74"/>
      <c r="AH38" s="74"/>
      <c r="AI38" s="74"/>
      <c r="AJ38" s="74"/>
      <c r="AK38" s="74"/>
      <c r="AL38" s="107">
        <v>0.8</v>
      </c>
      <c r="AM38" s="43"/>
      <c r="AN38" s="86">
        <v>11.2</v>
      </c>
    </row>
    <row r="39" s="17" customFormat="1" ht="36" customHeight="1" spans="1:40">
      <c r="A39" s="25"/>
      <c r="B39" s="33"/>
      <c r="C39" s="60" t="s">
        <v>207</v>
      </c>
      <c r="D39" s="38"/>
      <c r="E39" s="59" t="s">
        <v>208</v>
      </c>
      <c r="F39" s="38"/>
      <c r="G39" s="38"/>
      <c r="H39" s="35"/>
      <c r="I39" s="35"/>
      <c r="J39" s="35"/>
      <c r="K39" s="38"/>
      <c r="L39" s="38"/>
      <c r="M39" s="69"/>
      <c r="N39" s="69"/>
      <c r="O39" s="25">
        <v>39</v>
      </c>
      <c r="P39" s="25">
        <v>131</v>
      </c>
      <c r="Q39" s="25">
        <v>1</v>
      </c>
      <c r="R39" s="25">
        <v>3</v>
      </c>
      <c r="S39" s="38">
        <v>2.1</v>
      </c>
      <c r="T39" s="38"/>
      <c r="U39" s="59"/>
      <c r="V39" s="59"/>
      <c r="W39" s="59"/>
      <c r="X39" s="59"/>
      <c r="Y39" s="59">
        <v>2.1</v>
      </c>
      <c r="Z39" s="59"/>
      <c r="AA39" s="59"/>
      <c r="AB39" s="59"/>
      <c r="AC39" s="59"/>
      <c r="AD39" s="59"/>
      <c r="AE39" s="59"/>
      <c r="AF39" s="43">
        <v>2.1</v>
      </c>
      <c r="AG39" s="74"/>
      <c r="AH39" s="74"/>
      <c r="AI39" s="74"/>
      <c r="AJ39" s="74"/>
      <c r="AK39" s="43"/>
      <c r="AL39" s="107">
        <v>1</v>
      </c>
      <c r="AM39" s="43"/>
      <c r="AN39" s="86">
        <v>1.5</v>
      </c>
    </row>
    <row r="40" s="17" customFormat="1" ht="36" customHeight="1" spans="1:40">
      <c r="A40" s="25"/>
      <c r="B40" s="33"/>
      <c r="C40" s="60" t="s">
        <v>209</v>
      </c>
      <c r="D40" s="38"/>
      <c r="E40" s="59" t="s">
        <v>210</v>
      </c>
      <c r="F40" s="38"/>
      <c r="G40" s="38"/>
      <c r="H40" s="35"/>
      <c r="I40" s="35"/>
      <c r="J40" s="35"/>
      <c r="K40" s="38"/>
      <c r="L40" s="38"/>
      <c r="M40" s="69"/>
      <c r="N40" s="69"/>
      <c r="O40" s="25">
        <v>175</v>
      </c>
      <c r="P40" s="25">
        <v>694</v>
      </c>
      <c r="Q40" s="25">
        <v>2</v>
      </c>
      <c r="R40" s="25">
        <v>6</v>
      </c>
      <c r="S40" s="38">
        <v>1.98</v>
      </c>
      <c r="T40" s="38"/>
      <c r="U40" s="59"/>
      <c r="V40" s="59"/>
      <c r="W40" s="59"/>
      <c r="X40" s="59"/>
      <c r="Y40" s="59">
        <v>1.98</v>
      </c>
      <c r="Z40" s="59"/>
      <c r="AA40" s="59"/>
      <c r="AB40" s="59"/>
      <c r="AC40" s="59"/>
      <c r="AD40" s="59"/>
      <c r="AE40" s="59"/>
      <c r="AF40" s="43">
        <v>1.98</v>
      </c>
      <c r="AG40" s="74"/>
      <c r="AH40" s="74"/>
      <c r="AI40" s="74"/>
      <c r="AJ40" s="74"/>
      <c r="AK40" s="74"/>
      <c r="AL40" s="107">
        <v>1</v>
      </c>
      <c r="AM40" s="43"/>
      <c r="AN40" s="86">
        <v>1.5</v>
      </c>
    </row>
    <row r="42" spans="37:38">
      <c r="AK42" s="108"/>
      <c r="AL42" s="109"/>
    </row>
    <row r="43" spans="37:38">
      <c r="AK43" s="108"/>
      <c r="AL43" s="110"/>
    </row>
    <row r="44" spans="37:38">
      <c r="AK44" s="108"/>
      <c r="AL44" s="110"/>
    </row>
    <row r="45" spans="37:38">
      <c r="AK45" s="108"/>
      <c r="AL45" s="111"/>
    </row>
    <row r="46" spans="37:38">
      <c r="AK46" s="108"/>
      <c r="AL46" s="110"/>
    </row>
    <row r="47" spans="37:38">
      <c r="AK47" s="108"/>
      <c r="AL47" s="111"/>
    </row>
    <row r="48" spans="37:38">
      <c r="AK48" s="108"/>
      <c r="AL48" s="111"/>
    </row>
    <row r="49" spans="37:38">
      <c r="AK49" s="108"/>
      <c r="AL49" s="111"/>
    </row>
    <row r="50" spans="37:38">
      <c r="AK50" s="108"/>
      <c r="AL50" s="111"/>
    </row>
    <row r="51" spans="37:38">
      <c r="AK51" s="108"/>
      <c r="AL51" s="111"/>
    </row>
    <row r="52" spans="37:38">
      <c r="AK52" s="108"/>
      <c r="AL52" s="111"/>
    </row>
    <row r="53" spans="37:38">
      <c r="AK53" s="108"/>
      <c r="AL53" s="111"/>
    </row>
    <row r="54" spans="37:38">
      <c r="AK54" s="108"/>
      <c r="AL54" s="110"/>
    </row>
    <row r="55" spans="37:38">
      <c r="AK55" s="108"/>
      <c r="AL55" s="111"/>
    </row>
    <row r="56" spans="37:38">
      <c r="AK56" s="108"/>
      <c r="AL56" s="111"/>
    </row>
    <row r="57" spans="37:38">
      <c r="AK57" s="108"/>
      <c r="AL57" s="111"/>
    </row>
    <row r="58" spans="37:38">
      <c r="AK58" s="108"/>
      <c r="AL58" s="111"/>
    </row>
    <row r="59" spans="37:38">
      <c r="AK59" s="108"/>
      <c r="AL59" s="111"/>
    </row>
    <row r="60" spans="37:38">
      <c r="AK60" s="108"/>
      <c r="AL60" s="112"/>
    </row>
    <row r="61" spans="37:38">
      <c r="AK61" s="108"/>
      <c r="AL61" s="112"/>
    </row>
    <row r="62" spans="37:38">
      <c r="AK62" s="108"/>
      <c r="AL62" s="112"/>
    </row>
    <row r="63" spans="37:38">
      <c r="AK63" s="108"/>
      <c r="AL63" s="112"/>
    </row>
    <row r="64" spans="37:38">
      <c r="AK64" s="108"/>
      <c r="AL64" s="112"/>
    </row>
    <row r="65" spans="37:38">
      <c r="AK65" s="108"/>
      <c r="AL65" s="112"/>
    </row>
    <row r="66" spans="37:38">
      <c r="AK66" s="108"/>
      <c r="AL66" s="112"/>
    </row>
    <row r="67" spans="37:38">
      <c r="AK67" s="108"/>
      <c r="AL67" s="112"/>
    </row>
    <row r="68" spans="37:38">
      <c r="AK68" s="108"/>
      <c r="AL68" s="112"/>
    </row>
    <row r="69" spans="37:38">
      <c r="AK69" s="108"/>
      <c r="AL69" s="112"/>
    </row>
    <row r="70" spans="37:38">
      <c r="AK70" s="108"/>
      <c r="AL70" s="110"/>
    </row>
    <row r="71" spans="37:38">
      <c r="AK71" s="108"/>
      <c r="AL71" s="110"/>
    </row>
    <row r="72" spans="37:38">
      <c r="AK72" s="108"/>
      <c r="AL72" s="111"/>
    </row>
    <row r="73" spans="37:38">
      <c r="AK73" s="108"/>
      <c r="AL73" s="111"/>
    </row>
    <row r="74" spans="37:38">
      <c r="AK74" s="108"/>
      <c r="AL74" s="111"/>
    </row>
    <row r="75" spans="37:38">
      <c r="AK75" s="108"/>
      <c r="AL75" s="111"/>
    </row>
    <row r="76" spans="37:38">
      <c r="AK76" s="108"/>
      <c r="AL76" s="111"/>
    </row>
    <row r="77" spans="37:38">
      <c r="AK77" s="108"/>
      <c r="AL77" s="111"/>
    </row>
    <row r="78" spans="37:38">
      <c r="AK78" s="108"/>
      <c r="AL78" s="111"/>
    </row>
    <row r="79" spans="37:38">
      <c r="AK79" s="108"/>
      <c r="AL79" s="109"/>
    </row>
    <row r="80" spans="37:38">
      <c r="AK80" s="108"/>
      <c r="AL80" s="109"/>
    </row>
  </sheetData>
  <autoFilter xmlns:etc="http://www.wps.cn/officeDocument/2017/etCustomData" ref="A4:AN41" etc:filterBottomFollowUsedRange="0">
    <extLst/>
  </autoFilter>
  <mergeCells count="56">
    <mergeCell ref="A1:AL1"/>
    <mergeCell ref="O2:R2"/>
    <mergeCell ref="T2:X2"/>
    <mergeCell ref="Y2:AB2"/>
    <mergeCell ref="AG2:AK2"/>
    <mergeCell ref="Q3:R3"/>
    <mergeCell ref="A2:A4"/>
    <mergeCell ref="A35:A40"/>
    <mergeCell ref="B2:B4"/>
    <mergeCell ref="B35:B40"/>
    <mergeCell ref="C2:C4"/>
    <mergeCell ref="D2:D4"/>
    <mergeCell ref="D35:D40"/>
    <mergeCell ref="E2:E4"/>
    <mergeCell ref="F2:F4"/>
    <mergeCell ref="F35:F40"/>
    <mergeCell ref="G2:G4"/>
    <mergeCell ref="G35:G40"/>
    <mergeCell ref="H2:H4"/>
    <mergeCell ref="H35:H40"/>
    <mergeCell ref="I2:I4"/>
    <mergeCell ref="I35:I40"/>
    <mergeCell ref="J2:J4"/>
    <mergeCell ref="J35:J40"/>
    <mergeCell ref="K2:K4"/>
    <mergeCell ref="K35:K40"/>
    <mergeCell ref="L2:L4"/>
    <mergeCell ref="L35:L40"/>
    <mergeCell ref="M2:M4"/>
    <mergeCell ref="M35:M40"/>
    <mergeCell ref="N2:N4"/>
    <mergeCell ref="N35:N40"/>
    <mergeCell ref="O3:O4"/>
    <mergeCell ref="P3:P4"/>
    <mergeCell ref="S2:S4"/>
    <mergeCell ref="T3:T4"/>
    <mergeCell ref="U3:U4"/>
    <mergeCell ref="V3:V4"/>
    <mergeCell ref="W3:W4"/>
    <mergeCell ref="X3:X4"/>
    <mergeCell ref="Y3:Y4"/>
    <mergeCell ref="Z3:Z4"/>
    <mergeCell ref="AA3:AA4"/>
    <mergeCell ref="AB3:AB4"/>
    <mergeCell ref="AC2:AC4"/>
    <mergeCell ref="AD2:AD4"/>
    <mergeCell ref="AE2:AE4"/>
    <mergeCell ref="AF2:AF4"/>
    <mergeCell ref="AG3:AG4"/>
    <mergeCell ref="AH3:AH4"/>
    <mergeCell ref="AI3:AI4"/>
    <mergeCell ref="AJ3:AJ4"/>
    <mergeCell ref="AK3:AK4"/>
    <mergeCell ref="AL2:AL4"/>
    <mergeCell ref="AM2:AM4"/>
    <mergeCell ref="AN2:AN4"/>
  </mergeCells>
  <dataValidations count="4">
    <dataValidation type="list" allowBlank="1" showInputMessage="1" showErrorMessage="1" sqref="D16 D24 D31 D5:D12 D18:D22 D26:D29">
      <formula1>Sheet1!$B$3:$B$79</formula1>
    </dataValidation>
    <dataValidation type="list" allowBlank="1" showInputMessage="1" showErrorMessage="1" sqref="D17">
      <formula1>[4]Sheet1!#REF!</formula1>
    </dataValidation>
    <dataValidation type="list" allowBlank="1" showInputMessage="1" showErrorMessage="1" sqref="D23 D25 D30 D13:D15">
      <formula1>[6]Sheet1!#REF!</formula1>
    </dataValidation>
    <dataValidation type="list" allowBlank="1" showInputMessage="1" showErrorMessage="1" sqref="D32">
      <formula1>[5]Sheet1!#REF!</formula1>
    </dataValidation>
  </dataValidations>
  <pageMargins left="0.75" right="0.75" top="1" bottom="1" header="0.5" footer="0.5"/>
  <pageSetup paperSize="9" orientation="portrait"/>
  <headerFooter/>
  <ignoredErrors>
    <ignoredError sqref="M21:N21" formula="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9"/>
  <sheetViews>
    <sheetView topLeftCell="A4" workbookViewId="0">
      <selection activeCell="K37" sqref="K37"/>
    </sheetView>
  </sheetViews>
  <sheetFormatPr defaultColWidth="8.88888888888889" defaultRowHeight="14.4" outlineLevelCol="2"/>
  <cols>
    <col min="1" max="1" width="6.23148148148148" style="3" customWidth="1"/>
    <col min="2" max="2" width="76.5555555555556" style="4" customWidth="1"/>
    <col min="3" max="3" width="8.88888888888889" style="3"/>
    <col min="4" max="16384" width="8.88888888888889" style="1"/>
  </cols>
  <sheetData>
    <row r="1" s="1" customFormat="1" ht="36" customHeight="1" spans="1:3">
      <c r="A1" s="5" t="s">
        <v>211</v>
      </c>
      <c r="B1" s="6"/>
      <c r="C1" s="5"/>
    </row>
    <row r="2" s="2" customFormat="1" ht="18" customHeight="1" spans="1:3">
      <c r="A2" s="7" t="s">
        <v>1</v>
      </c>
      <c r="B2" s="8" t="s">
        <v>212</v>
      </c>
      <c r="C2" s="7" t="s">
        <v>11</v>
      </c>
    </row>
    <row r="3" s="1" customFormat="1" ht="33" customHeight="1" spans="1:3">
      <c r="A3" s="9">
        <v>1</v>
      </c>
      <c r="B3" s="10" t="s">
        <v>213</v>
      </c>
      <c r="C3" s="9"/>
    </row>
    <row r="4" s="1" customFormat="1" ht="33" customHeight="1" spans="1:3">
      <c r="A4" s="9">
        <v>2</v>
      </c>
      <c r="B4" s="10" t="s">
        <v>214</v>
      </c>
      <c r="C4" s="9"/>
    </row>
    <row r="5" s="1" customFormat="1" ht="33" customHeight="1" spans="1:3">
      <c r="A5" s="9">
        <v>3</v>
      </c>
      <c r="B5" s="10" t="s">
        <v>215</v>
      </c>
      <c r="C5" s="9"/>
    </row>
    <row r="6" s="1" customFormat="1" ht="33" customHeight="1" spans="1:3">
      <c r="A6" s="9">
        <v>4</v>
      </c>
      <c r="B6" s="10" t="s">
        <v>216</v>
      </c>
      <c r="C6" s="9"/>
    </row>
    <row r="7" s="1" customFormat="1" ht="33" customHeight="1" spans="1:3">
      <c r="A7" s="9">
        <v>5</v>
      </c>
      <c r="B7" s="10" t="s">
        <v>217</v>
      </c>
      <c r="C7" s="9"/>
    </row>
    <row r="8" s="1" customFormat="1" ht="33" customHeight="1" spans="1:3">
      <c r="A8" s="9">
        <v>6</v>
      </c>
      <c r="B8" s="10" t="s">
        <v>218</v>
      </c>
      <c r="C8" s="9"/>
    </row>
    <row r="9" s="1" customFormat="1" ht="33" customHeight="1" spans="1:3">
      <c r="A9" s="9">
        <v>7</v>
      </c>
      <c r="B9" s="10" t="s">
        <v>219</v>
      </c>
      <c r="C9" s="9"/>
    </row>
    <row r="10" s="1" customFormat="1" ht="33" customHeight="1" spans="1:3">
      <c r="A10" s="9">
        <v>8</v>
      </c>
      <c r="B10" s="10" t="s">
        <v>220</v>
      </c>
      <c r="C10" s="9"/>
    </row>
    <row r="11" s="1" customFormat="1" ht="33" customHeight="1" spans="1:3">
      <c r="A11" s="9">
        <v>9</v>
      </c>
      <c r="B11" s="10" t="s">
        <v>221</v>
      </c>
      <c r="C11" s="9"/>
    </row>
    <row r="12" s="1" customFormat="1" ht="33" customHeight="1" spans="1:3">
      <c r="A12" s="9">
        <v>10</v>
      </c>
      <c r="B12" s="10" t="s">
        <v>222</v>
      </c>
      <c r="C12" s="9"/>
    </row>
    <row r="13" s="1" customFormat="1" ht="33" customHeight="1" spans="1:3">
      <c r="A13" s="9">
        <v>11</v>
      </c>
      <c r="B13" s="10" t="s">
        <v>223</v>
      </c>
      <c r="C13" s="9"/>
    </row>
    <row r="14" s="1" customFormat="1" ht="33" customHeight="1" spans="1:3">
      <c r="A14" s="9">
        <v>12</v>
      </c>
      <c r="B14" s="10" t="s">
        <v>224</v>
      </c>
      <c r="C14" s="9"/>
    </row>
    <row r="15" s="1" customFormat="1" ht="33" customHeight="1" spans="1:3">
      <c r="A15" s="9">
        <v>13</v>
      </c>
      <c r="B15" s="10" t="s">
        <v>225</v>
      </c>
      <c r="C15" s="9"/>
    </row>
    <row r="16" s="1" customFormat="1" ht="33" customHeight="1" spans="1:3">
      <c r="A16" s="9">
        <v>14</v>
      </c>
      <c r="B16" s="10" t="s">
        <v>226</v>
      </c>
      <c r="C16" s="9"/>
    </row>
    <row r="17" s="1" customFormat="1" ht="33" customHeight="1" spans="1:3">
      <c r="A17" s="9">
        <v>15</v>
      </c>
      <c r="B17" s="10" t="s">
        <v>227</v>
      </c>
      <c r="C17" s="9"/>
    </row>
    <row r="18" s="1" customFormat="1" ht="33" customHeight="1" spans="1:3">
      <c r="A18" s="9">
        <v>16</v>
      </c>
      <c r="B18" s="10" t="s">
        <v>228</v>
      </c>
      <c r="C18" s="9"/>
    </row>
    <row r="19" s="1" customFormat="1" ht="33" customHeight="1" spans="1:3">
      <c r="A19" s="9">
        <v>17</v>
      </c>
      <c r="B19" s="10" t="s">
        <v>229</v>
      </c>
      <c r="C19" s="9"/>
    </row>
    <row r="20" s="1" customFormat="1" ht="33" customHeight="1" spans="1:3">
      <c r="A20" s="9">
        <v>18</v>
      </c>
      <c r="B20" s="10" t="s">
        <v>230</v>
      </c>
      <c r="C20" s="9"/>
    </row>
    <row r="21" s="1" customFormat="1" ht="33" customHeight="1" spans="1:3">
      <c r="A21" s="9">
        <v>19</v>
      </c>
      <c r="B21" s="10" t="s">
        <v>231</v>
      </c>
      <c r="C21" s="9"/>
    </row>
    <row r="22" s="1" customFormat="1" ht="33" customHeight="1" spans="1:3">
      <c r="A22" s="9">
        <v>20</v>
      </c>
      <c r="B22" s="10" t="s">
        <v>232</v>
      </c>
      <c r="C22" s="9"/>
    </row>
    <row r="23" s="1" customFormat="1" ht="33" customHeight="1" spans="1:3">
      <c r="A23" s="9">
        <v>21</v>
      </c>
      <c r="B23" s="10" t="s">
        <v>233</v>
      </c>
      <c r="C23" s="9"/>
    </row>
    <row r="24" s="1" customFormat="1" ht="33" customHeight="1" spans="1:3">
      <c r="A24" s="9">
        <v>22</v>
      </c>
      <c r="B24" s="10" t="s">
        <v>234</v>
      </c>
      <c r="C24" s="9"/>
    </row>
    <row r="25" s="1" customFormat="1" ht="33" customHeight="1" spans="1:3">
      <c r="A25" s="9">
        <v>23</v>
      </c>
      <c r="B25" s="10" t="s">
        <v>235</v>
      </c>
      <c r="C25" s="9"/>
    </row>
    <row r="26" s="1" customFormat="1" ht="33" customHeight="1" spans="1:3">
      <c r="A26" s="9">
        <v>24</v>
      </c>
      <c r="B26" s="10" t="s">
        <v>236</v>
      </c>
      <c r="C26" s="9"/>
    </row>
    <row r="27" s="1" customFormat="1" ht="33" customHeight="1" spans="1:3">
      <c r="A27" s="9">
        <v>25</v>
      </c>
      <c r="B27" s="10" t="s">
        <v>237</v>
      </c>
      <c r="C27" s="9"/>
    </row>
    <row r="28" s="1" customFormat="1" ht="33" customHeight="1" spans="1:3">
      <c r="A28" s="9">
        <v>26</v>
      </c>
      <c r="B28" s="10" t="s">
        <v>238</v>
      </c>
      <c r="C28" s="9"/>
    </row>
    <row r="29" s="1" customFormat="1" ht="33" customHeight="1" spans="1:3">
      <c r="A29" s="9">
        <v>27</v>
      </c>
      <c r="B29" s="10" t="s">
        <v>239</v>
      </c>
      <c r="C29" s="9"/>
    </row>
    <row r="30" s="1" customFormat="1" ht="33" customHeight="1" spans="1:3">
      <c r="A30" s="9">
        <v>28</v>
      </c>
      <c r="B30" s="10" t="s">
        <v>240</v>
      </c>
      <c r="C30" s="9"/>
    </row>
    <row r="31" s="1" customFormat="1" ht="33" customHeight="1" spans="1:3">
      <c r="A31" s="9">
        <v>29</v>
      </c>
      <c r="B31" s="10" t="s">
        <v>241</v>
      </c>
      <c r="C31" s="9"/>
    </row>
    <row r="32" s="1" customFormat="1" ht="33" customHeight="1" spans="1:3">
      <c r="A32" s="9">
        <v>30</v>
      </c>
      <c r="B32" s="10" t="s">
        <v>242</v>
      </c>
      <c r="C32" s="9"/>
    </row>
    <row r="33" s="1" customFormat="1" ht="33" customHeight="1" spans="1:3">
      <c r="A33" s="9">
        <v>31</v>
      </c>
      <c r="B33" s="10" t="s">
        <v>243</v>
      </c>
      <c r="C33" s="9"/>
    </row>
    <row r="34" s="1" customFormat="1" ht="33" customHeight="1" spans="1:3">
      <c r="A34" s="9">
        <v>32</v>
      </c>
      <c r="B34" s="10" t="s">
        <v>244</v>
      </c>
      <c r="C34" s="9"/>
    </row>
    <row r="35" s="1" customFormat="1" ht="33" customHeight="1" spans="1:3">
      <c r="A35" s="9">
        <v>33</v>
      </c>
      <c r="B35" s="10" t="s">
        <v>245</v>
      </c>
      <c r="C35" s="9"/>
    </row>
    <row r="36" s="1" customFormat="1" ht="33" customHeight="1" spans="1:3">
      <c r="A36" s="9">
        <v>34</v>
      </c>
      <c r="B36" s="10" t="s">
        <v>246</v>
      </c>
      <c r="C36" s="9"/>
    </row>
    <row r="37" s="1" customFormat="1" ht="33" customHeight="1" spans="1:3">
      <c r="A37" s="9">
        <v>35</v>
      </c>
      <c r="B37" s="10" t="s">
        <v>247</v>
      </c>
      <c r="C37" s="9"/>
    </row>
    <row r="38" s="1" customFormat="1" ht="33" customHeight="1" spans="1:3">
      <c r="A38" s="9">
        <v>36</v>
      </c>
      <c r="B38" s="10" t="s">
        <v>248</v>
      </c>
      <c r="C38" s="9"/>
    </row>
    <row r="39" s="1" customFormat="1" ht="33" customHeight="1" spans="1:3">
      <c r="A39" s="9">
        <v>37</v>
      </c>
      <c r="B39" s="10" t="s">
        <v>249</v>
      </c>
      <c r="C39" s="9"/>
    </row>
    <row r="40" s="1" customFormat="1" ht="33" customHeight="1" spans="1:3">
      <c r="A40" s="9">
        <v>38</v>
      </c>
      <c r="B40" s="10" t="s">
        <v>250</v>
      </c>
      <c r="C40" s="9"/>
    </row>
    <row r="41" s="1" customFormat="1" ht="33" customHeight="1" spans="1:3">
      <c r="A41" s="9">
        <v>39</v>
      </c>
      <c r="B41" s="10" t="s">
        <v>251</v>
      </c>
      <c r="C41" s="9"/>
    </row>
    <row r="42" s="1" customFormat="1" ht="33" customHeight="1" spans="1:3">
      <c r="A42" s="9">
        <v>40</v>
      </c>
      <c r="B42" s="10" t="s">
        <v>252</v>
      </c>
      <c r="C42" s="9"/>
    </row>
    <row r="43" s="1" customFormat="1" ht="33" customHeight="1" spans="1:3">
      <c r="A43" s="9">
        <v>41</v>
      </c>
      <c r="B43" s="10" t="s">
        <v>253</v>
      </c>
      <c r="C43" s="9"/>
    </row>
    <row r="44" s="1" customFormat="1" ht="33" customHeight="1" spans="1:3">
      <c r="A44" s="9">
        <v>42</v>
      </c>
      <c r="B44" s="10" t="s">
        <v>254</v>
      </c>
      <c r="C44" s="9"/>
    </row>
    <row r="45" s="1" customFormat="1" ht="33" customHeight="1" spans="1:3">
      <c r="A45" s="9">
        <v>43</v>
      </c>
      <c r="B45" s="10" t="s">
        <v>255</v>
      </c>
      <c r="C45" s="9"/>
    </row>
    <row r="46" s="1" customFormat="1" ht="33" customHeight="1" spans="1:3">
      <c r="A46" s="9">
        <v>44</v>
      </c>
      <c r="B46" s="10" t="s">
        <v>256</v>
      </c>
      <c r="C46" s="9"/>
    </row>
    <row r="47" s="1" customFormat="1" ht="33" customHeight="1" spans="1:3">
      <c r="A47" s="9">
        <v>45</v>
      </c>
      <c r="B47" s="10" t="s">
        <v>257</v>
      </c>
      <c r="C47" s="9"/>
    </row>
    <row r="48" s="1" customFormat="1" ht="33" customHeight="1" spans="1:3">
      <c r="A48" s="9">
        <v>46</v>
      </c>
      <c r="B48" s="10" t="s">
        <v>258</v>
      </c>
      <c r="C48" s="9"/>
    </row>
    <row r="49" s="1" customFormat="1" ht="33" customHeight="1" spans="1:3">
      <c r="A49" s="9">
        <v>47</v>
      </c>
      <c r="B49" s="10" t="s">
        <v>259</v>
      </c>
      <c r="C49" s="9"/>
    </row>
    <row r="50" s="1" customFormat="1" ht="33" customHeight="1" spans="1:3">
      <c r="A50" s="9">
        <v>48</v>
      </c>
      <c r="B50" s="10" t="s">
        <v>260</v>
      </c>
      <c r="C50" s="9"/>
    </row>
    <row r="51" s="1" customFormat="1" ht="33" customHeight="1" spans="1:3">
      <c r="A51" s="9">
        <v>49</v>
      </c>
      <c r="B51" s="10" t="s">
        <v>261</v>
      </c>
      <c r="C51" s="9"/>
    </row>
    <row r="52" s="1" customFormat="1" ht="33" customHeight="1" spans="1:3">
      <c r="A52" s="9">
        <v>50</v>
      </c>
      <c r="B52" s="10" t="s">
        <v>262</v>
      </c>
      <c r="C52" s="9"/>
    </row>
    <row r="53" s="1" customFormat="1" ht="33" customHeight="1" spans="1:3">
      <c r="A53" s="9">
        <v>51</v>
      </c>
      <c r="B53" s="10" t="s">
        <v>263</v>
      </c>
      <c r="C53" s="9"/>
    </row>
    <row r="54" s="1" customFormat="1" ht="33" customHeight="1" spans="1:3">
      <c r="A54" s="9">
        <v>52</v>
      </c>
      <c r="B54" s="10" t="s">
        <v>264</v>
      </c>
      <c r="C54" s="9"/>
    </row>
    <row r="55" s="1" customFormat="1" ht="33" customHeight="1" spans="1:3">
      <c r="A55" s="9">
        <v>53</v>
      </c>
      <c r="B55" s="10" t="s">
        <v>265</v>
      </c>
      <c r="C55" s="9"/>
    </row>
    <row r="56" s="1" customFormat="1" ht="33" customHeight="1" spans="1:3">
      <c r="A56" s="9">
        <v>54</v>
      </c>
      <c r="B56" s="10" t="s">
        <v>266</v>
      </c>
      <c r="C56" s="9"/>
    </row>
    <row r="57" s="1" customFormat="1" ht="33" customHeight="1" spans="1:3">
      <c r="A57" s="9">
        <v>55</v>
      </c>
      <c r="B57" s="10" t="s">
        <v>267</v>
      </c>
      <c r="C57" s="9"/>
    </row>
    <row r="58" s="1" customFormat="1" ht="33" customHeight="1" spans="1:3">
      <c r="A58" s="9">
        <v>56</v>
      </c>
      <c r="B58" s="10" t="s">
        <v>268</v>
      </c>
      <c r="C58" s="9"/>
    </row>
    <row r="59" s="1" customFormat="1" ht="33" customHeight="1" spans="1:3">
      <c r="A59" s="9">
        <v>57</v>
      </c>
      <c r="B59" s="10" t="s">
        <v>269</v>
      </c>
      <c r="C59" s="9"/>
    </row>
    <row r="60" s="1" customFormat="1" ht="33" customHeight="1" spans="1:3">
      <c r="A60" s="9">
        <v>58</v>
      </c>
      <c r="B60" s="10" t="s">
        <v>270</v>
      </c>
      <c r="C60" s="9"/>
    </row>
    <row r="61" s="1" customFormat="1" ht="33" customHeight="1" spans="1:3">
      <c r="A61" s="9">
        <v>59</v>
      </c>
      <c r="B61" s="10" t="s">
        <v>271</v>
      </c>
      <c r="C61" s="9"/>
    </row>
    <row r="62" s="1" customFormat="1" ht="33" customHeight="1" spans="1:3">
      <c r="A62" s="9">
        <v>60</v>
      </c>
      <c r="B62" s="10" t="s">
        <v>272</v>
      </c>
      <c r="C62" s="9"/>
    </row>
    <row r="63" s="1" customFormat="1" ht="33" customHeight="1" spans="1:3">
      <c r="A63" s="9">
        <v>61</v>
      </c>
      <c r="B63" s="10" t="s">
        <v>273</v>
      </c>
      <c r="C63" s="9"/>
    </row>
    <row r="64" s="1" customFormat="1" ht="33" customHeight="1" spans="1:3">
      <c r="A64" s="9">
        <v>62</v>
      </c>
      <c r="B64" s="10" t="s">
        <v>274</v>
      </c>
      <c r="C64" s="9"/>
    </row>
    <row r="65" s="1" customFormat="1" ht="33" customHeight="1" spans="1:3">
      <c r="A65" s="9">
        <v>63</v>
      </c>
      <c r="B65" s="10" t="s">
        <v>275</v>
      </c>
      <c r="C65" s="9"/>
    </row>
    <row r="66" s="1" customFormat="1" ht="33" customHeight="1" spans="1:3">
      <c r="A66" s="9">
        <v>64</v>
      </c>
      <c r="B66" s="10" t="s">
        <v>276</v>
      </c>
      <c r="C66" s="9"/>
    </row>
    <row r="67" s="1" customFormat="1" ht="33" customHeight="1" spans="1:3">
      <c r="A67" s="9">
        <v>65</v>
      </c>
      <c r="B67" s="10" t="s">
        <v>277</v>
      </c>
      <c r="C67" s="9"/>
    </row>
    <row r="68" s="1" customFormat="1" ht="33" customHeight="1" spans="1:3">
      <c r="A68" s="9">
        <v>66</v>
      </c>
      <c r="B68" s="10" t="s">
        <v>278</v>
      </c>
      <c r="C68" s="9"/>
    </row>
    <row r="69" s="1" customFormat="1" ht="33" customHeight="1" spans="1:3">
      <c r="A69" s="9">
        <v>67</v>
      </c>
      <c r="B69" s="10" t="s">
        <v>279</v>
      </c>
      <c r="C69" s="9"/>
    </row>
    <row r="70" s="1" customFormat="1" ht="33" customHeight="1" spans="1:3">
      <c r="A70" s="9">
        <v>68</v>
      </c>
      <c r="B70" s="10" t="s">
        <v>280</v>
      </c>
      <c r="C70" s="9"/>
    </row>
    <row r="71" s="1" customFormat="1" ht="33" customHeight="1" spans="1:3">
      <c r="A71" s="9">
        <v>69</v>
      </c>
      <c r="B71" s="10" t="s">
        <v>281</v>
      </c>
      <c r="C71" s="9"/>
    </row>
    <row r="72" s="1" customFormat="1" ht="33" customHeight="1" spans="1:3">
      <c r="A72" s="9">
        <v>70</v>
      </c>
      <c r="B72" s="10" t="s">
        <v>282</v>
      </c>
      <c r="C72" s="9"/>
    </row>
    <row r="73" s="1" customFormat="1" ht="33" customHeight="1" spans="1:3">
      <c r="A73" s="9">
        <v>71</v>
      </c>
      <c r="B73" s="10" t="s">
        <v>283</v>
      </c>
      <c r="C73" s="9"/>
    </row>
    <row r="74" s="1" customFormat="1" ht="33" customHeight="1" spans="1:3">
      <c r="A74" s="9">
        <v>72</v>
      </c>
      <c r="B74" s="10" t="s">
        <v>284</v>
      </c>
      <c r="C74" s="9"/>
    </row>
    <row r="75" s="1" customFormat="1" ht="33" customHeight="1" spans="1:3">
      <c r="A75" s="9">
        <v>73</v>
      </c>
      <c r="B75" s="10" t="s">
        <v>285</v>
      </c>
      <c r="C75" s="9"/>
    </row>
    <row r="76" s="1" customFormat="1" ht="33" customHeight="1" spans="1:3">
      <c r="A76" s="9">
        <v>74</v>
      </c>
      <c r="B76" s="10" t="s">
        <v>286</v>
      </c>
      <c r="C76" s="9"/>
    </row>
    <row r="77" s="1" customFormat="1" ht="33" customHeight="1" spans="1:3">
      <c r="A77" s="9">
        <v>75</v>
      </c>
      <c r="B77" s="10" t="s">
        <v>287</v>
      </c>
      <c r="C77" s="9"/>
    </row>
    <row r="78" s="1" customFormat="1" ht="33" customHeight="1" spans="1:3">
      <c r="A78" s="9">
        <v>76</v>
      </c>
      <c r="B78" s="10" t="s">
        <v>288</v>
      </c>
      <c r="C78" s="9"/>
    </row>
    <row r="79" s="1" customFormat="1" ht="33" customHeight="1" spans="1:3">
      <c r="A79" s="9">
        <v>77</v>
      </c>
      <c r="B79" s="10" t="s">
        <v>289</v>
      </c>
      <c r="C79" s="9"/>
    </row>
  </sheetData>
  <mergeCells count="1">
    <mergeCell ref="A1:C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玉溪市直属党政机关单位</Company>
  <Application>WPS 表格</Application>
  <HeadingPairs>
    <vt:vector size="2" baseType="variant">
      <vt:variant>
        <vt:lpstr>工作表</vt:lpstr>
      </vt:variant>
      <vt:variant>
        <vt:i4>3</vt:i4>
      </vt:variant>
    </vt:vector>
  </HeadingPairs>
  <TitlesOfParts>
    <vt:vector size="3" baseType="lpstr">
      <vt:lpstr>汇总表</vt:lpstr>
      <vt:lpstr>月报表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邓润</cp:lastModifiedBy>
  <dcterms:created xsi:type="dcterms:W3CDTF">2024-02-20T11:56:00Z</dcterms:created>
  <dcterms:modified xsi:type="dcterms:W3CDTF">2025-11-07T08:57:43Z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D688ECC4DD114B528CAC719C63E68D95_13</vt:lpwstr>
  </property>
  <property fmtid="{D5CDD505-2E9C-101B-9397-08002B2CF9AE}" pid="3" name="KSOProductBuildVer">
    <vt:lpwstr>2052-12.1.0.22215</vt:lpwstr>
  </property>
  <property fmtid="{D5CDD505-2E9C-101B-9397-08002B2CF9AE}" pid="4" name="KSOReadingLayout">
    <vt:bool>true</vt:bool>
  </property>
</Properties>
</file>